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9855" activeTab="1"/>
  </bookViews>
  <sheets>
    <sheet name="ZŠ pod Svatou Horou" sheetId="1" r:id="rId1"/>
    <sheet name="ZŠ Březové Hory" sheetId="2" r:id="rId2"/>
    <sheet name="ZŠ Jiráskovy sady" sheetId="3" r:id="rId3"/>
    <sheet name="ZŠ 28. října" sheetId="4" r:id="rId4"/>
    <sheet name="ZŠ Školní" sheetId="5" r:id="rId5"/>
    <sheet name="Waldorfská škola" sheetId="6" r:id="rId6"/>
  </sheets>
  <definedNames/>
  <calcPr fullCalcOnLoad="1"/>
</workbook>
</file>

<file path=xl/sharedStrings.xml><?xml version="1.0" encoding="utf-8"?>
<sst xmlns="http://schemas.openxmlformats.org/spreadsheetml/2006/main" count="961" uniqueCount="139">
  <si>
    <t>N Á K L A D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</si>
  <si>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</si>
  <si>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</si>
  <si>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</si>
  <si>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</si>
  <si>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</si>
  <si>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</si>
  <si>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</si>
  <si>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</si>
  <si>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</si>
  <si>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</si>
  <si>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</si>
  <si>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</si>
  <si>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</si>
  <si>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</si>
  <si>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</si>
  <si>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501 spotřeba - materiál</t>
  </si>
  <si>
    <t>502 spotřeba - el. energie</t>
  </si>
  <si>
    <t>502 spotřeba - plyn</t>
  </si>
  <si>
    <t>502 spotřeba - voda</t>
  </si>
  <si>
    <t>502 spotřeba - teplo, TUV</t>
  </si>
  <si>
    <t xml:space="preserve"> </t>
  </si>
  <si>
    <t>503 spotř. ost.neskl. ….</t>
  </si>
  <si>
    <t>504 prodané zboží</t>
  </si>
  <si>
    <t xml:space="preserve">511 opr. a údržba </t>
  </si>
  <si>
    <t>512 cestovné</t>
  </si>
  <si>
    <t>513 náklady na repre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</si>
  <si>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</si>
  <si>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</si>
  <si>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</si>
  <si>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</si>
  <si>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</si>
  <si>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</si>
  <si>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</si>
  <si>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</si>
  <si>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</si>
  <si>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</si>
  <si>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552,553 zůst.cena prod.m</t>
  </si>
  <si>
    <t>554 prodané poz.</t>
  </si>
  <si>
    <t>555 tvorba zák. rezerv</t>
  </si>
  <si>
    <t>556 tvorba zák.opr. …</t>
  </si>
  <si>
    <t>557 odpis pohledávky</t>
  </si>
  <si>
    <t>562 úroky</t>
  </si>
  <si>
    <t>569 ostatní fin. náklady</t>
  </si>
  <si>
    <t>náklady celkem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</si>
  <si>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</si>
  <si>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</si>
  <si>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</si>
  <si>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</si>
  <si>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</si>
  <si>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414 - rez.fond z ost.titulů</t>
  </si>
  <si>
    <t>416 - fond repod. majetku</t>
  </si>
  <si>
    <t>V Ý N O S Y</t>
  </si>
  <si>
    <t>601 výnosy za vl.výrobky</t>
  </si>
  <si>
    <t>602 výnosy z prodeje služ</t>
  </si>
  <si>
    <t>603 výnosy z pronájmu</t>
  </si>
  <si>
    <t>604 výnosy z prod.zboží</t>
  </si>
  <si>
    <t>611,612,613,614 zm.st. zás.</t>
  </si>
  <si>
    <t>621 aktivace materiál.</t>
  </si>
  <si>
    <t>622 aktivace vnitro. …</t>
  </si>
  <si>
    <t>623 aktiv. dl. neh.maj.</t>
  </si>
  <si>
    <t>624 aktiv. dl. hmot.maj.</t>
  </si>
  <si>
    <t>641 sml.pokuty a úroky</t>
  </si>
  <si>
    <t>642 ost. pokuty a penále</t>
  </si>
  <si>
    <t>643 výn. z odep. pohl</t>
  </si>
  <si>
    <t>644 výnosy z prod. mat.</t>
  </si>
  <si>
    <t>645 výn. z prodeje DNM</t>
  </si>
  <si>
    <t>646 výn. z prodeje DHM</t>
  </si>
  <si>
    <t>648 čerpání fondů</t>
  </si>
  <si>
    <t>649 jiné ost. výnosy</t>
  </si>
  <si>
    <t>662 úroky</t>
  </si>
  <si>
    <t>663 kursové zisky</t>
  </si>
  <si>
    <t>665 výnosy z dl. fin. …</t>
  </si>
  <si>
    <t>669 ost.fin.výnosy</t>
  </si>
  <si>
    <t>vlastní výnosy celkem</t>
  </si>
  <si>
    <t>671 dotace stát.rozpočet</t>
  </si>
  <si>
    <t>672 dotace - MÚ provoz</t>
  </si>
  <si>
    <r>
      <t xml:space="preserve">        </t>
    </r>
    <r>
      <rPr>
        <sz val="9"/>
        <rFont val="Arial"/>
        <family val="2"/>
      </rPr>
      <t>dotace - MÚ účelové</t>
    </r>
  </si>
  <si>
    <t xml:space="preserve">        dotace - kraj</t>
  </si>
  <si>
    <t>673 dotace státních fondů</t>
  </si>
  <si>
    <t>674 dotace Úřad práce</t>
  </si>
  <si>
    <r>
      <t xml:space="preserve">    </t>
    </r>
    <r>
      <rPr>
        <sz val="9"/>
        <rFont val="Arial"/>
        <family val="2"/>
      </rPr>
      <t xml:space="preserve">    dotace - ostatní</t>
    </r>
  </si>
  <si>
    <t>dotace celkem</t>
  </si>
  <si>
    <t>výnosy celkem</t>
  </si>
  <si>
    <t>hospodářský výsledek</t>
  </si>
  <si>
    <t>Stav pohledávek a závazků</t>
  </si>
  <si>
    <t>pohledávky do splatnosti</t>
  </si>
  <si>
    <t>pohedávky po splatnosti</t>
  </si>
  <si>
    <t>závazky do splatnosti</t>
  </si>
  <si>
    <t>závazky po splatnosti</t>
  </si>
  <si>
    <t>pohledávky po splatnosti</t>
  </si>
  <si>
    <t>% čerp</t>
  </si>
  <si>
    <t>RS</t>
  </si>
  <si>
    <t>416 - fond reprod. majetku</t>
  </si>
  <si>
    <t>celkový hosp. výsledek</t>
  </si>
  <si>
    <t>Základní škola pod Svatou Horou, Příbram II, Balbínova 328</t>
  </si>
  <si>
    <t>Základní škola Příbram - Březové Hory, Prokopská 337</t>
  </si>
  <si>
    <t>Základní škola, Příbram II, Jiráskovy sady 273</t>
  </si>
  <si>
    <t>Základní škola, Příbram VII, 28. října 1</t>
  </si>
  <si>
    <t>Základní škola, Příbram VIII, Školní 75</t>
  </si>
  <si>
    <t>Waldorfská škola Příbram - Základní škola, Gymnázium a Střední odborné učiliště Příbram,</t>
  </si>
  <si>
    <t>Hornická 327</t>
  </si>
  <si>
    <t>1) V období letních prázdnin byly provedeny následující větší opravy - výměna oken v pavilonu</t>
  </si>
  <si>
    <t>I. stupně a výměna rozvodů vody (I. etapa). Na úhradu části oprav byl použit fond reprodukce</t>
  </si>
  <si>
    <t>2) Z rezervního fondu byl čerpán účelový dar ve výši 1 530,- Kč a 451 967,20 Kč na krytí nákladů</t>
  </si>
  <si>
    <t>spojených s akcí "EU peníze školám".</t>
  </si>
  <si>
    <t>majetku (401 259,- Kč).</t>
  </si>
  <si>
    <t>1)V průběhu letních prázdnin probíhaly ve škole následující opravy a úpravy: malířské a instalatérské</t>
  </si>
  <si>
    <t>práce, elektroopravy, úpravy na školní zahradě, opravy podlah - opravy lina a položení koberců.</t>
  </si>
  <si>
    <t>3) Na pracovišti BH byly kompletně zrekonstruovány podlahy v přízemí budovy č. 9.</t>
  </si>
  <si>
    <t>4) V souvislosti s rekonstrukcí budov vznikly škole vedlejší náklady, např. pořízení vrat mezi budovami</t>
  </si>
  <si>
    <t>čp. 337 a 353.</t>
  </si>
  <si>
    <t>1) Z dotačního programu Comenius bylo použito 88 074,- Kč na cestovní výdaje spojené s parnerskou</t>
  </si>
  <si>
    <t>2) V průběhu prázdnin byla provedena generální údržba a přeinstalace PC stanic, notebooků a</t>
  </si>
  <si>
    <t>4) V průběhu roku probíhaly nezbytné opravy a údržba (malířské a lakýrnické práce, opravy linoleí,</t>
  </si>
  <si>
    <t>oprava stále opadávajících omítek). Opraveny byly i nadstřešní části některých větracích komínů.</t>
  </si>
  <si>
    <t>1) V průběhu roku byla prováděna běžná údržba a opravy.</t>
  </si>
  <si>
    <t>2) Byl pořízen nový nábytek do dvou tříd a pracovny VV, dále do kabinetu ČJ a kabinetu I. stupně,</t>
  </si>
  <si>
    <t>nové žákovské židle výměnou za staré a poškozené, 2 nové sklokeramické tabule.</t>
  </si>
  <si>
    <t>3) Školní zahrada byla vybavena novými herními prvky z prostředků ŠD.</t>
  </si>
  <si>
    <t>1) V roce 2011 se nakupovalo vybavení do tříd, učeben,kabinetů a sborovny, např. 64 žákovských</t>
  </si>
  <si>
    <t>a učitelských stolů, 123 židlí, 8 keramických tabulí, 2 mobilní interaktivní tabule, ozvučovací</t>
  </si>
  <si>
    <t>systém a mikrofon do školního divadla, myčka do ŠJ, koberce atd.</t>
  </si>
  <si>
    <t>3) Do dvou učeben byly pořízeny 2 PC sestavy, dva dataprojektory a 4 reproduktory.</t>
  </si>
  <si>
    <t>1) V průběhu roku škola zajišťovala běžné opravy, pouze proběhla větší akce, a to oprava tělocvičny,</t>
  </si>
  <si>
    <t>která včak byla hrazena z pojistného plnění.</t>
  </si>
  <si>
    <t>2) Pro zlepšení výuky i v učňovkých oborech byly nakoupeny některé pomůcky, jako např. svěráky</t>
  </si>
  <si>
    <t>úhelníky, vrtačky apod.</t>
  </si>
  <si>
    <t>3) Škola se účastní projektu "Kvalitnější vzdělání pro život", zatím obdržela zálohu z MŠMT ve výši</t>
  </si>
  <si>
    <t>598 866,60 Kč, z čehož dosud vyčerpala částku 231 284,- Kč, zejména na nákup reprosoustav, zesilovač,</t>
  </si>
  <si>
    <t>mixážního systému, počítače s rozsáhlejším programovým vybavením atp. Nevyčerpaná část dotace</t>
  </si>
  <si>
    <t>byla převedena do rezervního fondu.</t>
  </si>
  <si>
    <t>schůzkou Příbram - Francie. Nevyčerpaná část dotace byla převedena do rezervního fondu.</t>
  </si>
  <si>
    <t>interaktivních tabulí.</t>
  </si>
  <si>
    <t>3) Dotace z operačního programu Eu (OPVK) jsou používány na postupné dovybavování školy</t>
  </si>
  <si>
    <t xml:space="preserve"> informačními technologiemi, výukovými programy, rozšíření knižního fondu atp.</t>
  </si>
  <si>
    <t>Z fondu reprodukce byla uhrazena výměna dveří v 1. patře, přízemí a tělocvičně.</t>
  </si>
  <si>
    <t>2) Do ŠD se pořídilo 24 šatních trojskříněk, 2 koberce, 4 stoly a 25 židlí a nové hry.</t>
  </si>
  <si>
    <t>2) Z havarijních důvodů byl vyměněn kotel ve školní jídelně na pracovišti BČ.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</si>
</sst>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0" fontId="0" fillId="0" borderId="31" xfId="0" applyFill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3" fillId="0" borderId="32" xfId="0" applyFont="1" applyBorder="1" applyAlignment="1">
      <alignment/>
    </xf>
    <xf numFmtId="4" fontId="5" fillId="0" borderId="3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3" fillId="0" borderId="32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0" fontId="0" fillId="0" borderId="13" xfId="0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14" xfId="0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4" fontId="7" fillId="0" borderId="21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43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44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44" xfId="0" applyNumberFormat="1" applyFont="1" applyBorder="1" applyAlignment="1">
      <alignment/>
    </xf>
    <xf numFmtId="4" fontId="7" fillId="0" borderId="45" xfId="0" applyNumberFormat="1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0" fontId="8" fillId="0" borderId="44" xfId="0" applyFont="1" applyBorder="1" applyAlignment="1">
      <alignment/>
    </xf>
    <xf numFmtId="0" fontId="8" fillId="0" borderId="32" xfId="0" applyFont="1" applyBorder="1" applyAlignment="1">
      <alignment/>
    </xf>
    <xf numFmtId="4" fontId="7" fillId="0" borderId="33" xfId="0" applyNumberFormat="1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3" fillId="0" borderId="0" xfId="0" applyFont="1" applyAlignment="1">
      <alignment/>
    </xf>
    <xf numFmtId="4" fontId="3" fillId="0" borderId="4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46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4" fontId="6" fillId="0" borderId="48" xfId="0" applyNumberFormat="1" applyFont="1" applyFill="1" applyBorder="1" applyAlignment="1">
      <alignment horizontal="center"/>
    </xf>
    <xf numFmtId="4" fontId="6" fillId="0" borderId="49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5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34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50" fillId="0" borderId="0" xfId="0" applyNumberFormat="1" applyFont="1" applyAlignment="1">
      <alignment horizontal="center"/>
    </xf>
    <xf numFmtId="4" fontId="50" fillId="0" borderId="0" xfId="0" applyNumberFormat="1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44" xfId="0" applyNumberFormat="1" applyFont="1" applyBorder="1" applyAlignment="1">
      <alignment horizontal="right"/>
    </xf>
    <xf numFmtId="4" fontId="7" fillId="0" borderId="45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4" fontId="7" fillId="0" borderId="44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4" fontId="7" fillId="0" borderId="56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0" fontId="29" fillId="0" borderId="33" xfId="0" applyFont="1" applyBorder="1" applyAlignment="1">
      <alignment/>
    </xf>
    <xf numFmtId="4" fontId="30" fillId="0" borderId="33" xfId="0" applyNumberFormat="1" applyFont="1" applyBorder="1" applyAlignment="1">
      <alignment horizontal="right"/>
    </xf>
    <xf numFmtId="4" fontId="30" fillId="0" borderId="56" xfId="0" applyNumberFormat="1" applyFont="1" applyBorder="1" applyAlignment="1">
      <alignment horizontal="right"/>
    </xf>
    <xf numFmtId="4" fontId="29" fillId="0" borderId="33" xfId="0" applyNumberFormat="1" applyFont="1" applyBorder="1" applyAlignment="1">
      <alignment horizontal="right"/>
    </xf>
    <xf numFmtId="4" fontId="29" fillId="0" borderId="56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 horizontal="right"/>
    </xf>
    <xf numFmtId="4" fontId="50" fillId="0" borderId="0" xfId="0" applyNumberFormat="1" applyFont="1" applyAlignment="1">
      <alignment horizontal="left"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4" fontId="51" fillId="0" borderId="0" xfId="0" applyNumberFormat="1" applyFont="1" applyAlignment="1">
      <alignment/>
    </xf>
    <xf numFmtId="4" fontId="3" fillId="0" borderId="48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left"/>
    </xf>
    <xf numFmtId="4" fontId="3" fillId="0" borderId="46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49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4" fontId="3" fillId="0" borderId="5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left"/>
    </xf>
    <xf numFmtId="4" fontId="3" fillId="0" borderId="52" xfId="0" applyNumberFormat="1" applyFont="1" applyBorder="1" applyAlignment="1">
      <alignment horizontal="left"/>
    </xf>
    <xf numFmtId="4" fontId="3" fillId="0" borderId="53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27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4" fillId="0" borderId="15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/>
    </xf>
    <xf numFmtId="0" fontId="4" fillId="0" borderId="38" xfId="0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/>
    </xf>
    <xf numFmtId="0" fontId="4" fillId="0" borderId="39" xfId="0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/>
    </xf>
    <xf numFmtId="0" fontId="4" fillId="0" borderId="57" xfId="0" applyFont="1" applyBorder="1" applyAlignment="1">
      <alignment horizontal="right"/>
    </xf>
    <xf numFmtId="4" fontId="4" fillId="0" borderId="26" xfId="0" applyNumberFormat="1" applyFont="1" applyBorder="1" applyAlignment="1">
      <alignment/>
    </xf>
    <xf numFmtId="4" fontId="5" fillId="0" borderId="3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4" fontId="4" fillId="0" borderId="4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5" fillId="0" borderId="58" xfId="0" applyNumberFormat="1" applyFont="1" applyBorder="1" applyAlignment="1">
      <alignment horizontal="right"/>
    </xf>
    <xf numFmtId="4" fontId="5" fillId="0" borderId="59" xfId="0" applyNumberFormat="1" applyFont="1" applyBorder="1" applyAlignment="1">
      <alignment horizontal="right"/>
    </xf>
    <xf numFmtId="4" fontId="5" fillId="0" borderId="60" xfId="0" applyNumberFormat="1" applyFont="1" applyBorder="1" applyAlignment="1">
      <alignment horizontal="right"/>
    </xf>
    <xf numFmtId="4" fontId="5" fillId="0" borderId="61" xfId="0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4" fontId="4" fillId="0" borderId="18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29" fillId="0" borderId="56" xfId="0" applyNumberFormat="1" applyFont="1" applyBorder="1" applyAlignment="1">
      <alignment/>
    </xf>
    <xf numFmtId="4" fontId="29" fillId="0" borderId="33" xfId="0" applyNumberFormat="1" applyFont="1" applyBorder="1" applyAlignment="1">
      <alignment/>
    </xf>
    <xf numFmtId="4" fontId="7" fillId="0" borderId="42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4" fontId="7" fillId="0" borderId="45" xfId="0" applyNumberFormat="1" applyFont="1" applyBorder="1" applyAlignment="1">
      <alignment/>
    </xf>
    <xf numFmtId="4" fontId="8" fillId="0" borderId="56" xfId="0" applyNumberFormat="1" applyFont="1" applyBorder="1" applyAlignment="1">
      <alignment/>
    </xf>
    <xf numFmtId="4" fontId="7" fillId="0" borderId="5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4" fontId="30" fillId="0" borderId="0" xfId="0" applyNumberFormat="1" applyFont="1" applyBorder="1" applyAlignment="1">
      <alignment horizontal="left"/>
    </xf>
    <xf numFmtId="4" fontId="3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zoomScalePageLayoutView="0" workbookViewId="0" topLeftCell="A64">
      <selection activeCell="J95" sqref="J95"/>
    </sheetView>
  </sheetViews>
  <sheetFormatPr defaultColWidth="9.140625" defaultRowHeight="15"/>
  <cols>
    <col min="1" max="1" width="22.421875" style="0" customWidth="1"/>
    <col min="2" max="5" width="12.7109375" style="3" customWidth="1"/>
    <col min="6" max="6" width="8.8515625" style="3" bestFit="1" customWidth="1"/>
    <col min="7" max="9" width="12.7109375" style="3" customWidth="1"/>
    <col min="10" max="10" width="6.421875" style="3" bestFit="1" customWidth="1"/>
    <col min="11" max="13" width="12.7109375" style="3" customWidth="1"/>
    <col min="14" max="14" width="6.421875" style="3" bestFit="1" customWidth="1"/>
    <col min="15" max="15" width="7.00390625" style="0" bestFit="1" customWidth="1"/>
  </cols>
  <sheetData>
    <row r="1" spans="1:8" ht="15">
      <c r="A1" s="53"/>
      <c r="H1" s="202" t="s">
        <v>95</v>
      </c>
    </row>
    <row r="2" spans="1:14" ht="16.5" thickBot="1">
      <c r="A2" s="1" t="s">
        <v>0</v>
      </c>
      <c r="B2" s="2" t="s">
        <v>1</v>
      </c>
      <c r="C2" s="2"/>
      <c r="F2" s="2"/>
      <c r="G2" s="2"/>
      <c r="J2" s="2"/>
      <c r="K2" s="2"/>
      <c r="N2" s="2"/>
    </row>
    <row r="3" spans="1:15" s="135" customFormat="1" ht="15" thickBot="1">
      <c r="A3" s="4" t="s">
        <v>2</v>
      </c>
      <c r="B3" s="205" t="s">
        <v>3</v>
      </c>
      <c r="C3" s="206" t="s">
        <v>4</v>
      </c>
      <c r="D3" s="5" t="s">
        <v>5</v>
      </c>
      <c r="E3" s="207"/>
      <c r="F3" s="6" t="s">
        <v>6</v>
      </c>
      <c r="G3" s="208" t="s">
        <v>4</v>
      </c>
      <c r="H3" s="5" t="s">
        <v>7</v>
      </c>
      <c r="I3" s="207"/>
      <c r="J3" s="6" t="s">
        <v>6</v>
      </c>
      <c r="K3" s="209" t="s">
        <v>4</v>
      </c>
      <c r="L3" s="5" t="s">
        <v>8</v>
      </c>
      <c r="M3" s="207"/>
      <c r="N3" s="6" t="s">
        <v>6</v>
      </c>
      <c r="O3" s="142" t="s">
        <v>91</v>
      </c>
    </row>
    <row r="4" spans="1:15" s="135" customFormat="1" ht="15" thickBot="1">
      <c r="A4" s="7"/>
      <c r="B4" s="210" t="s">
        <v>9</v>
      </c>
      <c r="C4" s="211" t="s">
        <v>10</v>
      </c>
      <c r="D4" s="212" t="s">
        <v>11</v>
      </c>
      <c r="E4" s="212" t="s">
        <v>12</v>
      </c>
      <c r="F4" s="159" t="s">
        <v>13</v>
      </c>
      <c r="G4" s="213" t="s">
        <v>14</v>
      </c>
      <c r="H4" s="212" t="s">
        <v>11</v>
      </c>
      <c r="I4" s="212" t="s">
        <v>12</v>
      </c>
      <c r="J4" s="159" t="s">
        <v>13</v>
      </c>
      <c r="K4" s="214" t="s">
        <v>15</v>
      </c>
      <c r="L4" s="212" t="s">
        <v>11</v>
      </c>
      <c r="M4" s="212" t="s">
        <v>12</v>
      </c>
      <c r="N4" s="159" t="s">
        <v>13</v>
      </c>
      <c r="O4" s="142" t="s">
        <v>92</v>
      </c>
    </row>
    <row r="5" spans="1:15" ht="15.75" customHeight="1">
      <c r="A5" s="8" t="s">
        <v>16</v>
      </c>
      <c r="B5" s="9">
        <v>3362908</v>
      </c>
      <c r="C5" s="10">
        <v>3362908</v>
      </c>
      <c r="D5" s="11">
        <v>1917361.27</v>
      </c>
      <c r="E5" s="11">
        <v>35660.6</v>
      </c>
      <c r="F5" s="215">
        <f>ROUND((D5+E5)/(C5/100),1)</f>
        <v>58.1</v>
      </c>
      <c r="G5" s="12">
        <v>3362908</v>
      </c>
      <c r="H5" s="11">
        <v>2792172.45</v>
      </c>
      <c r="I5" s="11">
        <v>39217.6</v>
      </c>
      <c r="J5" s="215">
        <f>ROUND((H5+I5)/(G5/100),1)</f>
        <v>84.2</v>
      </c>
      <c r="K5" s="13">
        <f>SUM(L5:M5)</f>
        <v>3985428.77</v>
      </c>
      <c r="L5" s="11">
        <v>3930365.87</v>
      </c>
      <c r="M5" s="11">
        <v>55062.9</v>
      </c>
      <c r="N5" s="215">
        <f>ROUND((L5+M5)/(K5/100),1)</f>
        <v>100</v>
      </c>
      <c r="O5" s="115">
        <f>ROUND((L5+M5)/(B5/100),1)</f>
        <v>118.5</v>
      </c>
    </row>
    <row r="6" spans="1:15" ht="15.75" customHeight="1">
      <c r="A6" s="14" t="s">
        <v>17</v>
      </c>
      <c r="B6" s="15">
        <v>1153000</v>
      </c>
      <c r="C6" s="16">
        <v>1153000</v>
      </c>
      <c r="D6" s="17">
        <v>552815</v>
      </c>
      <c r="E6" s="17">
        <v>30097</v>
      </c>
      <c r="F6" s="216">
        <f>ROUND((D6+E6)/(C6/100),1)</f>
        <v>50.6</v>
      </c>
      <c r="G6" s="18">
        <v>1153000</v>
      </c>
      <c r="H6" s="17">
        <v>751753</v>
      </c>
      <c r="I6" s="17">
        <v>32571</v>
      </c>
      <c r="J6" s="216">
        <f>ROUND((H6+I6)/(G6/100),1)</f>
        <v>68</v>
      </c>
      <c r="K6" s="13">
        <f>SUM(L6:M6)</f>
        <v>1102347</v>
      </c>
      <c r="L6" s="17">
        <v>1049415</v>
      </c>
      <c r="M6" s="17">
        <v>52932</v>
      </c>
      <c r="N6" s="216">
        <f>ROUND((L6+M6)/(K6/100),1)</f>
        <v>100</v>
      </c>
      <c r="O6" s="115">
        <f aca="true" t="shared" si="0" ref="O6:O32">ROUND((L6+M6)/(B6/100),1)</f>
        <v>95.6</v>
      </c>
    </row>
    <row r="7" spans="1:15" ht="15.75" customHeight="1">
      <c r="A7" s="14" t="s">
        <v>18</v>
      </c>
      <c r="B7" s="15">
        <v>1325000</v>
      </c>
      <c r="C7" s="16">
        <v>1325000</v>
      </c>
      <c r="D7" s="17">
        <v>589512.5</v>
      </c>
      <c r="E7" s="17">
        <v>38939</v>
      </c>
      <c r="F7" s="216">
        <f>ROUND((D7+E7)/(C7/100),1)</f>
        <v>47.4</v>
      </c>
      <c r="G7" s="18">
        <v>1325000</v>
      </c>
      <c r="H7" s="17">
        <v>680203</v>
      </c>
      <c r="I7" s="17">
        <v>42130</v>
      </c>
      <c r="J7" s="216">
        <f>ROUND((H7+I7)/(G7/100),1)</f>
        <v>54.5</v>
      </c>
      <c r="K7" s="13">
        <f>SUM(L7:M7)</f>
        <v>1121585</v>
      </c>
      <c r="L7" s="17">
        <v>1052558</v>
      </c>
      <c r="M7" s="17">
        <v>69027</v>
      </c>
      <c r="N7" s="216">
        <f>ROUND((L7+M7)/(K7/100),1)</f>
        <v>100</v>
      </c>
      <c r="O7" s="115">
        <f t="shared" si="0"/>
        <v>84.6</v>
      </c>
    </row>
    <row r="8" spans="1:15" ht="15.75" customHeight="1">
      <c r="A8" s="14" t="s">
        <v>19</v>
      </c>
      <c r="B8" s="15">
        <v>172000</v>
      </c>
      <c r="C8" s="16">
        <v>172000</v>
      </c>
      <c r="D8" s="17">
        <v>95443</v>
      </c>
      <c r="E8" s="17">
        <v>9219</v>
      </c>
      <c r="F8" s="216">
        <f>ROUND((D8+E8)/(C8/100),1)</f>
        <v>60.9</v>
      </c>
      <c r="G8" s="18">
        <v>172000</v>
      </c>
      <c r="H8" s="17">
        <v>115744.5</v>
      </c>
      <c r="I8" s="17">
        <v>9955</v>
      </c>
      <c r="J8" s="216">
        <f>ROUND((H8+I8)/(G8/100),1)</f>
        <v>73.1</v>
      </c>
      <c r="K8" s="13">
        <f>SUM(L8:M8)</f>
        <v>164647.5</v>
      </c>
      <c r="L8" s="17">
        <v>147462.5</v>
      </c>
      <c r="M8" s="17">
        <v>17185</v>
      </c>
      <c r="N8" s="216">
        <f>ROUND((L8+M8)/(K8/100),1)</f>
        <v>100</v>
      </c>
      <c r="O8" s="115">
        <f t="shared" si="0"/>
        <v>95.7</v>
      </c>
    </row>
    <row r="9" spans="1:15" ht="15.75" customHeight="1">
      <c r="A9" s="14" t="s">
        <v>20</v>
      </c>
      <c r="B9" s="15"/>
      <c r="C9" s="16"/>
      <c r="D9" s="17"/>
      <c r="E9" s="17"/>
      <c r="F9" s="216" t="s">
        <v>21</v>
      </c>
      <c r="G9" s="18"/>
      <c r="H9" s="17"/>
      <c r="I9" s="17"/>
      <c r="J9" s="216" t="s">
        <v>21</v>
      </c>
      <c r="K9" s="19"/>
      <c r="L9" s="17"/>
      <c r="M9" s="17"/>
      <c r="N9" s="216" t="s">
        <v>21</v>
      </c>
      <c r="O9" s="115" t="e">
        <f t="shared" si="0"/>
        <v>#DIV/0!</v>
      </c>
    </row>
    <row r="10" spans="1:15" ht="15.75" customHeight="1">
      <c r="A10" s="14" t="s">
        <v>22</v>
      </c>
      <c r="B10" s="15"/>
      <c r="C10" s="16"/>
      <c r="D10" s="17"/>
      <c r="E10" s="17"/>
      <c r="F10" s="216" t="s">
        <v>21</v>
      </c>
      <c r="G10" s="18"/>
      <c r="H10" s="17"/>
      <c r="I10" s="17"/>
      <c r="J10" s="216" t="s">
        <v>21</v>
      </c>
      <c r="K10" s="19"/>
      <c r="L10" s="17"/>
      <c r="M10" s="17"/>
      <c r="N10" s="216" t="s">
        <v>21</v>
      </c>
      <c r="O10" s="115" t="e">
        <f t="shared" si="0"/>
        <v>#DIV/0!</v>
      </c>
    </row>
    <row r="11" spans="1:15" ht="15.75" customHeight="1">
      <c r="A11" s="14" t="s">
        <v>23</v>
      </c>
      <c r="B11" s="15"/>
      <c r="C11" s="16"/>
      <c r="D11" s="17"/>
      <c r="E11" s="17"/>
      <c r="F11" s="216" t="s">
        <v>21</v>
      </c>
      <c r="G11" s="18"/>
      <c r="H11" s="17"/>
      <c r="I11" s="17"/>
      <c r="J11" s="216" t="s">
        <v>21</v>
      </c>
      <c r="K11" s="19"/>
      <c r="L11" s="17"/>
      <c r="M11" s="17"/>
      <c r="N11" s="216" t="s">
        <v>21</v>
      </c>
      <c r="O11" s="115" t="e">
        <f t="shared" si="0"/>
        <v>#DIV/0!</v>
      </c>
    </row>
    <row r="12" spans="1:15" ht="15.75" customHeight="1">
      <c r="A12" s="14" t="s">
        <v>24</v>
      </c>
      <c r="B12" s="15">
        <v>1850000</v>
      </c>
      <c r="C12" s="16">
        <v>1850000</v>
      </c>
      <c r="D12" s="17">
        <v>88692</v>
      </c>
      <c r="E12" s="17"/>
      <c r="F12" s="216">
        <f>ROUND((D12+E12)/(C12/100),1)</f>
        <v>4.8</v>
      </c>
      <c r="G12" s="18">
        <v>1850000</v>
      </c>
      <c r="H12" s="17">
        <v>1000602.89</v>
      </c>
      <c r="I12" s="17"/>
      <c r="J12" s="216">
        <f>ROUND((H12+I12)/(G12/100),1)</f>
        <v>54.1</v>
      </c>
      <c r="K12" s="19">
        <f aca="true" t="shared" si="1" ref="K12:K17">SUM(L12:M12)</f>
        <v>2109260.1999999997</v>
      </c>
      <c r="L12" s="17">
        <v>2029300.39</v>
      </c>
      <c r="M12" s="17">
        <v>79959.81</v>
      </c>
      <c r="N12" s="216">
        <f>ROUND((L12+M12)/(K12/100),1)</f>
        <v>100</v>
      </c>
      <c r="O12" s="115">
        <f t="shared" si="0"/>
        <v>114</v>
      </c>
    </row>
    <row r="13" spans="1:15" ht="15.75" customHeight="1">
      <c r="A13" s="14" t="s">
        <v>25</v>
      </c>
      <c r="B13" s="15">
        <v>89000</v>
      </c>
      <c r="C13" s="16">
        <v>89000</v>
      </c>
      <c r="D13" s="17">
        <v>85503.5</v>
      </c>
      <c r="E13" s="17"/>
      <c r="F13" s="216">
        <f>ROUND((D13+E13)/(C13/100),1)</f>
        <v>96.1</v>
      </c>
      <c r="G13" s="18">
        <v>100000</v>
      </c>
      <c r="H13" s="17">
        <v>85503.5</v>
      </c>
      <c r="I13" s="17"/>
      <c r="J13" s="216">
        <f>ROUND((H13+I13)/(G13/100),1)</f>
        <v>85.5</v>
      </c>
      <c r="K13" s="19">
        <f t="shared" si="1"/>
        <v>101178.5</v>
      </c>
      <c r="L13" s="17">
        <v>101178.5</v>
      </c>
      <c r="M13" s="17"/>
      <c r="N13" s="216">
        <f>ROUND((L13+M13)/(K13/100),1)</f>
        <v>100</v>
      </c>
      <c r="O13" s="115">
        <f t="shared" si="0"/>
        <v>113.7</v>
      </c>
    </row>
    <row r="14" spans="1:15" ht="15.75" customHeight="1">
      <c r="A14" s="14" t="s">
        <v>26</v>
      </c>
      <c r="B14" s="15">
        <v>500</v>
      </c>
      <c r="C14" s="16">
        <v>500</v>
      </c>
      <c r="D14" s="17">
        <v>141</v>
      </c>
      <c r="E14" s="17"/>
      <c r="F14" s="216">
        <f>ROUND((D14+E14)/(C14/100),1)</f>
        <v>28.2</v>
      </c>
      <c r="G14" s="18">
        <v>500</v>
      </c>
      <c r="H14" s="17">
        <v>141</v>
      </c>
      <c r="I14" s="17"/>
      <c r="J14" s="216">
        <f>ROUND((H14+I14)/(G14/100),1)</f>
        <v>28.2</v>
      </c>
      <c r="K14" s="19">
        <f t="shared" si="1"/>
        <v>1156</v>
      </c>
      <c r="L14" s="17">
        <v>1156</v>
      </c>
      <c r="M14" s="17"/>
      <c r="N14" s="216">
        <f>ROUND((L14+M14)/(K14/100),1)</f>
        <v>100</v>
      </c>
      <c r="O14" s="115">
        <f t="shared" si="0"/>
        <v>231.2</v>
      </c>
    </row>
    <row r="15" spans="1:15" ht="15.75" customHeight="1">
      <c r="A15" s="14" t="s">
        <v>27</v>
      </c>
      <c r="B15" s="15">
        <v>1682805</v>
      </c>
      <c r="C15" s="16">
        <v>1682805</v>
      </c>
      <c r="D15" s="17">
        <v>1451861.27</v>
      </c>
      <c r="E15" s="17"/>
      <c r="F15" s="216">
        <f>ROUND((D15+E15)/(C15/100),1)</f>
        <v>86.3</v>
      </c>
      <c r="G15" s="18">
        <v>1682805</v>
      </c>
      <c r="H15" s="17">
        <v>1656822.58</v>
      </c>
      <c r="I15" s="17"/>
      <c r="J15" s="216">
        <f>ROUND((H15+I15)/(G15/100),1)</f>
        <v>98.5</v>
      </c>
      <c r="K15" s="19">
        <f t="shared" si="1"/>
        <v>1811615.18</v>
      </c>
      <c r="L15" s="17">
        <v>1811615.18</v>
      </c>
      <c r="M15" s="17"/>
      <c r="N15" s="216">
        <f>ROUND((L15+M15)/(K15/100),1)</f>
        <v>100</v>
      </c>
      <c r="O15" s="115">
        <f t="shared" si="0"/>
        <v>107.7</v>
      </c>
    </row>
    <row r="16" spans="1:15" ht="15.75" customHeight="1">
      <c r="A16" s="14" t="s">
        <v>28</v>
      </c>
      <c r="B16" s="15">
        <v>20616403</v>
      </c>
      <c r="C16" s="16">
        <v>20616403</v>
      </c>
      <c r="D16" s="17">
        <v>10652983</v>
      </c>
      <c r="E16" s="17">
        <v>156040</v>
      </c>
      <c r="F16" s="216">
        <f>ROUND((D16+E16)/(C16/100),1)</f>
        <v>52.4</v>
      </c>
      <c r="G16" s="18">
        <v>20912763</v>
      </c>
      <c r="H16" s="17">
        <v>15734595.8</v>
      </c>
      <c r="I16" s="17">
        <v>180035</v>
      </c>
      <c r="J16" s="216">
        <f>ROUND((H16+I16)/(G16/100),1)</f>
        <v>76.1</v>
      </c>
      <c r="K16" s="19">
        <f t="shared" si="1"/>
        <v>21219624.8</v>
      </c>
      <c r="L16" s="17">
        <v>21006910.8</v>
      </c>
      <c r="M16" s="17">
        <v>212714</v>
      </c>
      <c r="N16" s="216">
        <f>ROUND((L16+M16)/(K16/100),1)</f>
        <v>100</v>
      </c>
      <c r="O16" s="115">
        <f t="shared" si="0"/>
        <v>102.9</v>
      </c>
    </row>
    <row r="17" spans="1:15" ht="15.75" customHeight="1">
      <c r="A17" s="14" t="s">
        <v>29</v>
      </c>
      <c r="B17" s="15"/>
      <c r="C17" s="16"/>
      <c r="D17" s="17"/>
      <c r="E17" s="17"/>
      <c r="F17" s="216" t="s">
        <v>21</v>
      </c>
      <c r="G17" s="18">
        <v>200</v>
      </c>
      <c r="H17" s="17">
        <v>200</v>
      </c>
      <c r="I17" s="17"/>
      <c r="J17" s="216" t="s">
        <v>21</v>
      </c>
      <c r="K17" s="19">
        <f t="shared" si="1"/>
        <v>1000</v>
      </c>
      <c r="L17" s="17">
        <v>1000</v>
      </c>
      <c r="M17" s="17"/>
      <c r="N17" s="216" t="s">
        <v>21</v>
      </c>
      <c r="O17" s="115" t="e">
        <f t="shared" si="0"/>
        <v>#DIV/0!</v>
      </c>
    </row>
    <row r="18" spans="1:15" ht="15.75" customHeight="1">
      <c r="A18" s="14" t="s">
        <v>30</v>
      </c>
      <c r="B18" s="15"/>
      <c r="C18" s="16"/>
      <c r="D18" s="17"/>
      <c r="E18" s="17"/>
      <c r="F18" s="216" t="s">
        <v>21</v>
      </c>
      <c r="G18" s="18"/>
      <c r="H18" s="17"/>
      <c r="I18" s="17"/>
      <c r="J18" s="216" t="s">
        <v>21</v>
      </c>
      <c r="K18" s="19"/>
      <c r="L18" s="17"/>
      <c r="M18" s="17"/>
      <c r="N18" s="216" t="s">
        <v>21</v>
      </c>
      <c r="O18" s="115" t="e">
        <f t="shared" si="0"/>
        <v>#DIV/0!</v>
      </c>
    </row>
    <row r="19" spans="1:15" ht="15.75" customHeight="1">
      <c r="A19" s="14" t="s">
        <v>31</v>
      </c>
      <c r="B19" s="15">
        <v>0</v>
      </c>
      <c r="C19" s="16">
        <v>28</v>
      </c>
      <c r="D19" s="17">
        <v>28</v>
      </c>
      <c r="E19" s="17"/>
      <c r="F19" s="216">
        <f>ROUND((D19+E19)/(C19/100),1)</f>
        <v>100</v>
      </c>
      <c r="G19" s="18">
        <v>28</v>
      </c>
      <c r="H19" s="17">
        <v>28</v>
      </c>
      <c r="I19" s="17"/>
      <c r="J19" s="216" t="s">
        <v>21</v>
      </c>
      <c r="K19" s="19">
        <v>28</v>
      </c>
      <c r="L19" s="17">
        <v>28</v>
      </c>
      <c r="M19" s="17"/>
      <c r="N19" s="216" t="s">
        <v>21</v>
      </c>
      <c r="O19" s="115" t="e">
        <f t="shared" si="0"/>
        <v>#DIV/0!</v>
      </c>
    </row>
    <row r="20" spans="1:15" ht="15.75" customHeight="1">
      <c r="A20" s="14" t="s">
        <v>32</v>
      </c>
      <c r="B20" s="15"/>
      <c r="C20" s="16"/>
      <c r="D20" s="17"/>
      <c r="E20" s="17"/>
      <c r="F20" s="216" t="s">
        <v>21</v>
      </c>
      <c r="G20" s="18"/>
      <c r="H20" s="17"/>
      <c r="I20" s="17"/>
      <c r="J20" s="216" t="s">
        <v>21</v>
      </c>
      <c r="K20" s="19"/>
      <c r="L20" s="17"/>
      <c r="M20" s="17"/>
      <c r="N20" s="216" t="s">
        <v>21</v>
      </c>
      <c r="O20" s="115" t="e">
        <f t="shared" si="0"/>
        <v>#DIV/0!</v>
      </c>
    </row>
    <row r="21" spans="1:15" ht="15.75" customHeight="1">
      <c r="A21" s="14" t="s">
        <v>33</v>
      </c>
      <c r="B21" s="15"/>
      <c r="C21" s="16"/>
      <c r="D21" s="17"/>
      <c r="E21" s="17"/>
      <c r="F21" s="216" t="s">
        <v>21</v>
      </c>
      <c r="G21" s="18"/>
      <c r="H21" s="17"/>
      <c r="I21" s="17"/>
      <c r="J21" s="216" t="s">
        <v>21</v>
      </c>
      <c r="K21" s="19"/>
      <c r="L21" s="17"/>
      <c r="M21" s="17"/>
      <c r="N21" s="216" t="s">
        <v>21</v>
      </c>
      <c r="O21" s="115" t="e">
        <f t="shared" si="0"/>
        <v>#DIV/0!</v>
      </c>
    </row>
    <row r="22" spans="1:15" ht="15.75" customHeight="1">
      <c r="A22" s="14" t="s">
        <v>34</v>
      </c>
      <c r="B22" s="15"/>
      <c r="C22" s="16"/>
      <c r="D22" s="17"/>
      <c r="E22" s="17"/>
      <c r="F22" s="216" t="s">
        <v>21</v>
      </c>
      <c r="G22" s="18"/>
      <c r="H22" s="17"/>
      <c r="I22" s="17"/>
      <c r="J22" s="216" t="s">
        <v>21</v>
      </c>
      <c r="K22" s="19"/>
      <c r="L22" s="17"/>
      <c r="M22" s="17"/>
      <c r="N22" s="216" t="s">
        <v>21</v>
      </c>
      <c r="O22" s="115" t="e">
        <f t="shared" si="0"/>
        <v>#DIV/0!</v>
      </c>
    </row>
    <row r="23" spans="1:15" ht="15.75" customHeight="1">
      <c r="A23" s="14" t="s">
        <v>35</v>
      </c>
      <c r="B23" s="15">
        <v>63607</v>
      </c>
      <c r="C23" s="16">
        <v>63607</v>
      </c>
      <c r="D23" s="17">
        <v>33077</v>
      </c>
      <c r="E23" s="17"/>
      <c r="F23" s="216">
        <f>ROUND((D23+E23)/(C23/100),1)</f>
        <v>52</v>
      </c>
      <c r="G23" s="18">
        <v>63607</v>
      </c>
      <c r="H23" s="17">
        <v>33077</v>
      </c>
      <c r="I23" s="17"/>
      <c r="J23" s="216">
        <f>ROUND((H23+I23)/(G23/100),1)</f>
        <v>52</v>
      </c>
      <c r="K23" s="19">
        <f>SUM(L23:M23)</f>
        <v>64885</v>
      </c>
      <c r="L23" s="17">
        <v>64313</v>
      </c>
      <c r="M23" s="17">
        <v>572</v>
      </c>
      <c r="N23" s="216">
        <f>ROUND((L23+M23)/(K23/100),1)</f>
        <v>100</v>
      </c>
      <c r="O23" s="115">
        <f t="shared" si="0"/>
        <v>102</v>
      </c>
    </row>
    <row r="24" spans="1:15" ht="15.75" customHeight="1">
      <c r="A24" s="14" t="s">
        <v>36</v>
      </c>
      <c r="B24" s="15">
        <v>421211</v>
      </c>
      <c r="C24" s="16">
        <v>421216</v>
      </c>
      <c r="D24" s="17">
        <v>210608</v>
      </c>
      <c r="E24" s="17"/>
      <c r="F24" s="216">
        <f>ROUND((D24+E24)/(C24/100),1)</f>
        <v>50</v>
      </c>
      <c r="G24" s="18">
        <v>421216</v>
      </c>
      <c r="H24" s="17">
        <v>210608</v>
      </c>
      <c r="I24" s="17"/>
      <c r="J24" s="216">
        <f>ROUND((H24+I24)/(G24/100),1)</f>
        <v>50</v>
      </c>
      <c r="K24" s="19">
        <v>421216</v>
      </c>
      <c r="L24" s="17">
        <v>421216</v>
      </c>
      <c r="M24" s="17"/>
      <c r="N24" s="216">
        <f>ROUND((L24+M24)/(K24/100),1)</f>
        <v>100</v>
      </c>
      <c r="O24" s="115">
        <f t="shared" si="0"/>
        <v>100</v>
      </c>
    </row>
    <row r="25" spans="1:15" ht="15.75" customHeight="1">
      <c r="A25" s="14" t="s">
        <v>37</v>
      </c>
      <c r="B25" s="15"/>
      <c r="C25" s="16"/>
      <c r="D25" s="17"/>
      <c r="E25" s="17"/>
      <c r="F25" s="216" t="s">
        <v>21</v>
      </c>
      <c r="G25" s="18"/>
      <c r="H25" s="17"/>
      <c r="I25" s="17"/>
      <c r="J25" s="216" t="s">
        <v>21</v>
      </c>
      <c r="K25" s="19"/>
      <c r="L25" s="17"/>
      <c r="M25" s="17"/>
      <c r="N25" s="216" t="s">
        <v>21</v>
      </c>
      <c r="O25" s="115" t="e">
        <f t="shared" si="0"/>
        <v>#DIV/0!</v>
      </c>
    </row>
    <row r="26" spans="1:15" ht="15.75" customHeight="1">
      <c r="A26" s="14" t="s">
        <v>38</v>
      </c>
      <c r="B26" s="15"/>
      <c r="C26" s="16"/>
      <c r="D26" s="17"/>
      <c r="E26" s="17"/>
      <c r="F26" s="216" t="s">
        <v>21</v>
      </c>
      <c r="G26" s="18"/>
      <c r="H26" s="17"/>
      <c r="I26" s="17"/>
      <c r="J26" s="216" t="s">
        <v>21</v>
      </c>
      <c r="K26" s="19"/>
      <c r="L26" s="17"/>
      <c r="M26" s="17"/>
      <c r="N26" s="216" t="s">
        <v>21</v>
      </c>
      <c r="O26" s="115" t="e">
        <f t="shared" si="0"/>
        <v>#DIV/0!</v>
      </c>
    </row>
    <row r="27" spans="1:15" ht="15.75" customHeight="1">
      <c r="A27" s="14" t="s">
        <v>39</v>
      </c>
      <c r="B27" s="15"/>
      <c r="C27" s="16"/>
      <c r="D27" s="17"/>
      <c r="E27" s="17"/>
      <c r="F27" s="216" t="s">
        <v>21</v>
      </c>
      <c r="G27" s="18"/>
      <c r="H27" s="17"/>
      <c r="I27" s="17"/>
      <c r="J27" s="216" t="s">
        <v>21</v>
      </c>
      <c r="K27" s="19"/>
      <c r="L27" s="17"/>
      <c r="M27" s="17"/>
      <c r="N27" s="216" t="s">
        <v>21</v>
      </c>
      <c r="O27" s="115" t="e">
        <f t="shared" si="0"/>
        <v>#DIV/0!</v>
      </c>
    </row>
    <row r="28" spans="1:15" ht="15.75" customHeight="1">
      <c r="A28" s="14" t="s">
        <v>40</v>
      </c>
      <c r="B28" s="15"/>
      <c r="C28" s="16"/>
      <c r="D28" s="17"/>
      <c r="E28" s="17"/>
      <c r="F28" s="216" t="s">
        <v>21</v>
      </c>
      <c r="G28" s="18"/>
      <c r="H28" s="17"/>
      <c r="I28" s="17"/>
      <c r="J28" s="216" t="s">
        <v>21</v>
      </c>
      <c r="K28" s="19"/>
      <c r="L28" s="17"/>
      <c r="M28" s="17"/>
      <c r="N28" s="216" t="s">
        <v>21</v>
      </c>
      <c r="O28" s="115" t="e">
        <f t="shared" si="0"/>
        <v>#DIV/0!</v>
      </c>
    </row>
    <row r="29" spans="1:15" ht="15.75" customHeight="1">
      <c r="A29" s="14" t="s">
        <v>41</v>
      </c>
      <c r="B29" s="15"/>
      <c r="C29" s="16"/>
      <c r="D29" s="17"/>
      <c r="E29" s="17"/>
      <c r="F29" s="216" t="s">
        <v>21</v>
      </c>
      <c r="G29" s="18"/>
      <c r="H29" s="17"/>
      <c r="I29" s="17"/>
      <c r="J29" s="216" t="s">
        <v>21</v>
      </c>
      <c r="K29" s="19"/>
      <c r="L29" s="17"/>
      <c r="M29" s="17"/>
      <c r="N29" s="216" t="s">
        <v>21</v>
      </c>
      <c r="O29" s="115" t="e">
        <f t="shared" si="0"/>
        <v>#DIV/0!</v>
      </c>
    </row>
    <row r="30" spans="1:15" ht="15.75" customHeight="1">
      <c r="A30" s="14" t="s">
        <v>42</v>
      </c>
      <c r="B30" s="20"/>
      <c r="C30" s="21"/>
      <c r="D30" s="22"/>
      <c r="E30" s="22"/>
      <c r="F30" s="217" t="s">
        <v>21</v>
      </c>
      <c r="G30" s="23"/>
      <c r="H30" s="22"/>
      <c r="I30" s="22"/>
      <c r="J30" s="217" t="s">
        <v>21</v>
      </c>
      <c r="K30" s="24"/>
      <c r="L30" s="22"/>
      <c r="M30" s="22"/>
      <c r="N30" s="217" t="s">
        <v>21</v>
      </c>
      <c r="O30" s="115" t="e">
        <f t="shared" si="0"/>
        <v>#DIV/0!</v>
      </c>
    </row>
    <row r="31" spans="1:15" ht="15.75" customHeight="1" thickBot="1">
      <c r="A31" s="25" t="s">
        <v>43</v>
      </c>
      <c r="B31" s="26">
        <v>30850</v>
      </c>
      <c r="C31" s="27">
        <v>30850</v>
      </c>
      <c r="D31" s="22">
        <v>17248</v>
      </c>
      <c r="E31" s="22"/>
      <c r="F31" s="217">
        <f>ROUND((D31+E31)/(C31/100),1)</f>
        <v>55.9</v>
      </c>
      <c r="G31" s="22">
        <v>30850</v>
      </c>
      <c r="H31" s="22">
        <v>21307.5</v>
      </c>
      <c r="I31" s="22"/>
      <c r="J31" s="217">
        <f>ROUND((H31+I31)/(G31/100),1)</f>
        <v>69.1</v>
      </c>
      <c r="K31" s="22">
        <v>31216.5</v>
      </c>
      <c r="L31" s="22">
        <v>31216.5</v>
      </c>
      <c r="M31" s="22"/>
      <c r="N31" s="217">
        <f>ROUND((L31+M31)/(K31/100),1)</f>
        <v>100</v>
      </c>
      <c r="O31" s="115">
        <f t="shared" si="0"/>
        <v>101.2</v>
      </c>
    </row>
    <row r="32" spans="1:15" ht="15.75" customHeight="1" thickBot="1">
      <c r="A32" s="28" t="s">
        <v>44</v>
      </c>
      <c r="B32" s="29">
        <f>SUM(B5:B31)</f>
        <v>30767284</v>
      </c>
      <c r="C32" s="30">
        <f>SUM(C5:C31)</f>
        <v>30767317</v>
      </c>
      <c r="D32" s="31">
        <f>SUM(D5:D31)</f>
        <v>15695273.54</v>
      </c>
      <c r="E32" s="32">
        <f>SUM(E5:E31)</f>
        <v>269955.6</v>
      </c>
      <c r="F32" s="218">
        <f>ROUND((D32+E32)/(C32/100),1)</f>
        <v>51.9</v>
      </c>
      <c r="G32" s="29">
        <f>SUM(G5:G31)</f>
        <v>31074877</v>
      </c>
      <c r="H32" s="29">
        <f>SUM(H5:H31)</f>
        <v>23082759.22</v>
      </c>
      <c r="I32" s="29">
        <f>SUM(I5:I31)</f>
        <v>303908.6</v>
      </c>
      <c r="J32" s="218">
        <f>ROUND((H32+I32)/(G32/100),1)</f>
        <v>75.3</v>
      </c>
      <c r="K32" s="29">
        <f>SUM(K5:K31)</f>
        <v>32135188.45</v>
      </c>
      <c r="L32" s="29">
        <f>SUM(L5:L31)</f>
        <v>31647735.740000002</v>
      </c>
      <c r="M32" s="29">
        <f>SUM(M5:M31)</f>
        <v>487452.70999999996</v>
      </c>
      <c r="N32" s="218">
        <f>ROUND((L32+M32)/(K32/100),1)</f>
        <v>100</v>
      </c>
      <c r="O32" s="115">
        <f t="shared" si="0"/>
        <v>104.4</v>
      </c>
    </row>
    <row r="33" spans="1:14" ht="15.75" customHeight="1">
      <c r="A33" s="50"/>
      <c r="B33" s="52"/>
      <c r="C33" s="52"/>
      <c r="D33" s="52"/>
      <c r="E33" s="52"/>
      <c r="F33" s="51"/>
      <c r="G33" s="52"/>
      <c r="H33" s="52"/>
      <c r="I33" s="52"/>
      <c r="J33" s="51"/>
      <c r="K33" s="52"/>
      <c r="L33" s="52"/>
      <c r="M33" s="52"/>
      <c r="N33" s="51"/>
    </row>
    <row r="34" spans="1:14" ht="15.75" customHeight="1">
      <c r="A34" s="50"/>
      <c r="B34" s="52"/>
      <c r="C34" s="52"/>
      <c r="D34" s="52"/>
      <c r="E34" s="52"/>
      <c r="F34" s="51"/>
      <c r="G34" s="52"/>
      <c r="H34" s="52"/>
      <c r="I34" s="52"/>
      <c r="J34" s="51"/>
      <c r="K34" s="52"/>
      <c r="L34" s="52"/>
      <c r="M34" s="52"/>
      <c r="N34" s="51"/>
    </row>
    <row r="35" spans="1:14" ht="15.75" customHeight="1" thickBot="1">
      <c r="A35" s="35" t="s">
        <v>45</v>
      </c>
      <c r="B35" s="36"/>
      <c r="E35" s="52"/>
      <c r="F35" s="51"/>
      <c r="G35" s="52"/>
      <c r="H35" s="52"/>
      <c r="I35" s="52"/>
      <c r="J35" s="51"/>
      <c r="K35" s="52"/>
      <c r="L35" s="52"/>
      <c r="M35" s="52"/>
      <c r="N35" s="51"/>
    </row>
    <row r="36" spans="1:14" ht="15.75" customHeight="1" thickBot="1">
      <c r="A36" s="37"/>
      <c r="B36" s="38" t="s">
        <v>10</v>
      </c>
      <c r="C36" s="39" t="s">
        <v>14</v>
      </c>
      <c r="D36" s="40" t="s">
        <v>15</v>
      </c>
      <c r="E36" s="52"/>
      <c r="F36" s="51"/>
      <c r="G36" s="52"/>
      <c r="H36" s="52"/>
      <c r="I36" s="52"/>
      <c r="J36" s="51"/>
      <c r="K36" s="52"/>
      <c r="L36" s="52"/>
      <c r="M36" s="52"/>
      <c r="N36" s="51"/>
    </row>
    <row r="37" spans="1:14" ht="15.75" customHeight="1">
      <c r="A37" s="41" t="s">
        <v>46</v>
      </c>
      <c r="B37" s="42">
        <v>1981463.31</v>
      </c>
      <c r="C37" s="11">
        <v>1981463.31</v>
      </c>
      <c r="D37" s="43">
        <v>1770855.31</v>
      </c>
      <c r="E37" s="52"/>
      <c r="F37" s="51"/>
      <c r="G37" s="52"/>
      <c r="H37" s="52"/>
      <c r="I37" s="52"/>
      <c r="J37" s="51"/>
      <c r="K37" s="52"/>
      <c r="L37" s="52"/>
      <c r="M37" s="52"/>
      <c r="N37" s="51"/>
    </row>
    <row r="38" spans="1:14" ht="15.75" customHeight="1">
      <c r="A38" s="41" t="s">
        <v>47</v>
      </c>
      <c r="B38" s="44">
        <v>160042</v>
      </c>
      <c r="C38" s="17">
        <v>160042</v>
      </c>
      <c r="D38" s="45">
        <v>135042</v>
      </c>
      <c r="E38" s="52"/>
      <c r="F38" s="51"/>
      <c r="G38" s="52"/>
      <c r="H38" s="52"/>
      <c r="I38" s="52"/>
      <c r="J38" s="51"/>
      <c r="K38" s="52"/>
      <c r="L38" s="52"/>
      <c r="M38" s="52"/>
      <c r="N38" s="51"/>
    </row>
    <row r="39" spans="1:14" ht="15.75" customHeight="1">
      <c r="A39" s="41" t="s">
        <v>48</v>
      </c>
      <c r="B39" s="44">
        <v>659209.15</v>
      </c>
      <c r="C39" s="17">
        <v>673101.15</v>
      </c>
      <c r="D39" s="45">
        <v>658235.15</v>
      </c>
      <c r="E39" s="52"/>
      <c r="F39" s="51"/>
      <c r="G39" s="52"/>
      <c r="H39" s="52"/>
      <c r="I39" s="52"/>
      <c r="J39" s="51"/>
      <c r="K39" s="52"/>
      <c r="L39" s="52"/>
      <c r="M39" s="52"/>
      <c r="N39" s="51"/>
    </row>
    <row r="40" spans="1:14" ht="15.75" customHeight="1">
      <c r="A40" s="41" t="s">
        <v>49</v>
      </c>
      <c r="B40" s="44">
        <v>89521</v>
      </c>
      <c r="C40" s="17">
        <v>89521</v>
      </c>
      <c r="D40" s="45">
        <v>89521</v>
      </c>
      <c r="E40" s="52"/>
      <c r="F40" s="51"/>
      <c r="G40" s="52"/>
      <c r="H40" s="52"/>
      <c r="I40" s="52"/>
      <c r="J40" s="51"/>
      <c r="K40" s="52"/>
      <c r="L40" s="52"/>
      <c r="M40" s="52"/>
      <c r="N40" s="51"/>
    </row>
    <row r="41" spans="1:14" ht="15.75" customHeight="1">
      <c r="A41" s="41" t="s">
        <v>50</v>
      </c>
      <c r="B41" s="44">
        <v>144428.2</v>
      </c>
      <c r="C41" s="17">
        <v>0</v>
      </c>
      <c r="D41" s="45">
        <v>0</v>
      </c>
      <c r="E41" s="52"/>
      <c r="F41" s="51"/>
      <c r="G41" s="52"/>
      <c r="H41" s="52"/>
      <c r="I41" s="52"/>
      <c r="J41" s="51"/>
      <c r="K41" s="52"/>
      <c r="L41" s="52"/>
      <c r="M41" s="52"/>
      <c r="N41" s="51"/>
    </row>
    <row r="42" spans="1:14" ht="15.75" customHeight="1" thickBot="1">
      <c r="A42" s="46" t="s">
        <v>51</v>
      </c>
      <c r="B42" s="47">
        <v>843354.67</v>
      </c>
      <c r="C42" s="48">
        <v>843354.67</v>
      </c>
      <c r="D42" s="49">
        <v>652703.67</v>
      </c>
      <c r="E42" s="52"/>
      <c r="F42" s="51"/>
      <c r="G42" s="52"/>
      <c r="H42" s="52"/>
      <c r="I42" s="52"/>
      <c r="J42" s="51"/>
      <c r="K42" s="52"/>
      <c r="L42" s="52"/>
      <c r="M42" s="52"/>
      <c r="N42" s="51"/>
    </row>
    <row r="43" spans="1:14" ht="15.75" customHeight="1">
      <c r="A43" s="50"/>
      <c r="B43" s="52"/>
      <c r="C43" s="52"/>
      <c r="D43" s="52"/>
      <c r="E43" s="52"/>
      <c r="F43" s="51"/>
      <c r="G43" s="52"/>
      <c r="H43" s="52"/>
      <c r="I43" s="52"/>
      <c r="J43" s="51"/>
      <c r="K43" s="52"/>
      <c r="L43" s="52"/>
      <c r="M43" s="52"/>
      <c r="N43" s="51"/>
    </row>
    <row r="44" spans="1:14" ht="15.75" customHeight="1">
      <c r="A44" s="50"/>
      <c r="B44" s="52"/>
      <c r="C44" s="52"/>
      <c r="D44" s="52"/>
      <c r="E44" s="52"/>
      <c r="F44" s="51"/>
      <c r="G44" s="52"/>
      <c r="H44" s="52"/>
      <c r="I44" s="52"/>
      <c r="J44" s="51"/>
      <c r="K44" s="52"/>
      <c r="L44" s="52"/>
      <c r="M44" s="52"/>
      <c r="N44" s="51"/>
    </row>
    <row r="45" spans="1:14" ht="15.75" customHeight="1">
      <c r="A45" s="50"/>
      <c r="B45" s="52"/>
      <c r="C45" s="52"/>
      <c r="D45" s="52"/>
      <c r="E45" s="52"/>
      <c r="F45" s="51"/>
      <c r="G45" s="52"/>
      <c r="H45" s="52"/>
      <c r="I45" s="52"/>
      <c r="J45" s="51"/>
      <c r="K45" s="52"/>
      <c r="L45" s="52"/>
      <c r="M45" s="52"/>
      <c r="N45" s="51"/>
    </row>
    <row r="46" spans="1:14" ht="15" customHeight="1" thickBot="1">
      <c r="A46" s="1" t="s">
        <v>52</v>
      </c>
      <c r="B46" s="2" t="s">
        <v>1</v>
      </c>
      <c r="C46" s="2"/>
      <c r="F46" s="2"/>
      <c r="G46" s="2"/>
      <c r="J46" s="2"/>
      <c r="K46" s="2"/>
      <c r="N46" s="2"/>
    </row>
    <row r="47" spans="1:15" s="135" customFormat="1" ht="15" customHeight="1">
      <c r="A47" s="4" t="s">
        <v>2</v>
      </c>
      <c r="B47" s="205" t="s">
        <v>3</v>
      </c>
      <c r="C47" s="208" t="s">
        <v>4</v>
      </c>
      <c r="D47" s="219" t="s">
        <v>5</v>
      </c>
      <c r="E47" s="220"/>
      <c r="F47" s="164" t="s">
        <v>6</v>
      </c>
      <c r="G47" s="206" t="s">
        <v>4</v>
      </c>
      <c r="H47" s="5" t="s">
        <v>7</v>
      </c>
      <c r="I47" s="221"/>
      <c r="J47" s="164" t="s">
        <v>6</v>
      </c>
      <c r="K47" s="222" t="s">
        <v>4</v>
      </c>
      <c r="L47" s="5" t="s">
        <v>8</v>
      </c>
      <c r="M47" s="221"/>
      <c r="N47" s="164" t="s">
        <v>6</v>
      </c>
      <c r="O47" s="140" t="s">
        <v>91</v>
      </c>
    </row>
    <row r="48" spans="1:15" s="135" customFormat="1" ht="15" customHeight="1" thickBot="1">
      <c r="A48" s="7"/>
      <c r="B48" s="210" t="s">
        <v>9</v>
      </c>
      <c r="C48" s="213" t="s">
        <v>10</v>
      </c>
      <c r="D48" s="223" t="s">
        <v>11</v>
      </c>
      <c r="E48" s="224" t="s">
        <v>12</v>
      </c>
      <c r="F48" s="168" t="s">
        <v>13</v>
      </c>
      <c r="G48" s="211" t="s">
        <v>14</v>
      </c>
      <c r="H48" s="212" t="s">
        <v>11</v>
      </c>
      <c r="I48" s="225" t="s">
        <v>12</v>
      </c>
      <c r="J48" s="168" t="s">
        <v>13</v>
      </c>
      <c r="K48" s="226" t="s">
        <v>15</v>
      </c>
      <c r="L48" s="212" t="s">
        <v>11</v>
      </c>
      <c r="M48" s="225" t="s">
        <v>12</v>
      </c>
      <c r="N48" s="168" t="s">
        <v>13</v>
      </c>
      <c r="O48" s="141" t="s">
        <v>92</v>
      </c>
    </row>
    <row r="49" spans="1:15" ht="15" customHeight="1">
      <c r="A49" s="54" t="s">
        <v>53</v>
      </c>
      <c r="B49" s="115"/>
      <c r="C49" s="55"/>
      <c r="D49" s="60"/>
      <c r="E49" s="61"/>
      <c r="F49" s="58" t="s">
        <v>21</v>
      </c>
      <c r="G49" s="55"/>
      <c r="H49" s="56"/>
      <c r="I49" s="57"/>
      <c r="J49" s="58" t="s">
        <v>21</v>
      </c>
      <c r="K49" s="59"/>
      <c r="L49" s="60"/>
      <c r="M49" s="61"/>
      <c r="N49" s="58" t="s">
        <v>21</v>
      </c>
      <c r="O49" s="115" t="e">
        <f aca="true" t="shared" si="2" ref="O49:O80">ROUND((L49+M49)/(B49/100),1)</f>
        <v>#DIV/0!</v>
      </c>
    </row>
    <row r="50" spans="1:15" ht="15" customHeight="1">
      <c r="A50" s="62" t="s">
        <v>54</v>
      </c>
      <c r="B50" s="63">
        <v>5410055</v>
      </c>
      <c r="C50" s="64">
        <v>5410055</v>
      </c>
      <c r="D50" s="65">
        <v>3195159.66</v>
      </c>
      <c r="E50" s="66">
        <v>292738</v>
      </c>
      <c r="F50" s="67">
        <f>ROUND((D50+E50)/(C50/100),1)</f>
        <v>64.5</v>
      </c>
      <c r="G50" s="68">
        <v>5410055</v>
      </c>
      <c r="H50" s="69">
        <v>3764878.14</v>
      </c>
      <c r="I50" s="70">
        <v>320293</v>
      </c>
      <c r="J50" s="67">
        <f>ROUND((H50+I50)/(G50/100),1)</f>
        <v>75.5</v>
      </c>
      <c r="K50" s="71">
        <v>5416914.24</v>
      </c>
      <c r="L50" s="65">
        <v>4929428.24</v>
      </c>
      <c r="M50" s="66">
        <v>487486</v>
      </c>
      <c r="N50" s="67">
        <f>ROUND((L50+M50)/(K50/100),1)</f>
        <v>100</v>
      </c>
      <c r="O50" s="115">
        <f t="shared" si="2"/>
        <v>100.1</v>
      </c>
    </row>
    <row r="51" spans="1:15" ht="15" customHeight="1">
      <c r="A51" s="62" t="s">
        <v>55</v>
      </c>
      <c r="B51" s="63"/>
      <c r="C51" s="64"/>
      <c r="D51" s="65"/>
      <c r="E51" s="66"/>
      <c r="F51" s="67" t="s">
        <v>21</v>
      </c>
      <c r="G51" s="68"/>
      <c r="H51" s="69"/>
      <c r="I51" s="70"/>
      <c r="J51" s="67" t="s">
        <v>21</v>
      </c>
      <c r="K51" s="71"/>
      <c r="L51" s="65"/>
      <c r="M51" s="66"/>
      <c r="N51" s="67" t="s">
        <v>21</v>
      </c>
      <c r="O51" s="115" t="e">
        <f t="shared" si="2"/>
        <v>#DIV/0!</v>
      </c>
    </row>
    <row r="52" spans="1:15" ht="15" customHeight="1">
      <c r="A52" s="62" t="s">
        <v>56</v>
      </c>
      <c r="B52" s="63"/>
      <c r="C52" s="64"/>
      <c r="D52" s="65"/>
      <c r="E52" s="66"/>
      <c r="F52" s="67" t="s">
        <v>21</v>
      </c>
      <c r="G52" s="68"/>
      <c r="H52" s="69"/>
      <c r="I52" s="70"/>
      <c r="J52" s="67" t="s">
        <v>21</v>
      </c>
      <c r="K52" s="71"/>
      <c r="L52" s="65"/>
      <c r="M52" s="66"/>
      <c r="N52" s="67" t="s">
        <v>21</v>
      </c>
      <c r="O52" s="115" t="e">
        <f t="shared" si="2"/>
        <v>#DIV/0!</v>
      </c>
    </row>
    <row r="53" spans="1:15" ht="15" customHeight="1">
      <c r="A53" s="62" t="s">
        <v>57</v>
      </c>
      <c r="B53" s="63"/>
      <c r="C53" s="64"/>
      <c r="D53" s="65"/>
      <c r="E53" s="66"/>
      <c r="F53" s="67" t="s">
        <v>21</v>
      </c>
      <c r="G53" s="68"/>
      <c r="H53" s="69"/>
      <c r="I53" s="70"/>
      <c r="J53" s="67" t="s">
        <v>21</v>
      </c>
      <c r="K53" s="71"/>
      <c r="L53" s="65"/>
      <c r="M53" s="66"/>
      <c r="N53" s="67" t="s">
        <v>21</v>
      </c>
      <c r="O53" s="115" t="e">
        <f t="shared" si="2"/>
        <v>#DIV/0!</v>
      </c>
    </row>
    <row r="54" spans="1:15" ht="15" customHeight="1">
      <c r="A54" s="62" t="s">
        <v>58</v>
      </c>
      <c r="B54" s="63"/>
      <c r="C54" s="64"/>
      <c r="D54" s="65"/>
      <c r="E54" s="66"/>
      <c r="F54" s="67" t="s">
        <v>21</v>
      </c>
      <c r="G54" s="68"/>
      <c r="H54" s="69"/>
      <c r="I54" s="70"/>
      <c r="J54" s="67" t="s">
        <v>21</v>
      </c>
      <c r="K54" s="71"/>
      <c r="L54" s="65"/>
      <c r="M54" s="66"/>
      <c r="N54" s="67" t="s">
        <v>21</v>
      </c>
      <c r="O54" s="115" t="e">
        <f t="shared" si="2"/>
        <v>#DIV/0!</v>
      </c>
    </row>
    <row r="55" spans="1:15" ht="15" customHeight="1">
      <c r="A55" s="62" t="s">
        <v>59</v>
      </c>
      <c r="B55" s="63"/>
      <c r="C55" s="64"/>
      <c r="D55" s="65"/>
      <c r="E55" s="66"/>
      <c r="F55" s="67" t="s">
        <v>21</v>
      </c>
      <c r="G55" s="68"/>
      <c r="H55" s="69"/>
      <c r="I55" s="70"/>
      <c r="J55" s="67" t="s">
        <v>21</v>
      </c>
      <c r="K55" s="71"/>
      <c r="L55" s="65"/>
      <c r="M55" s="66"/>
      <c r="N55" s="67" t="s">
        <v>21</v>
      </c>
      <c r="O55" s="115" t="e">
        <f t="shared" si="2"/>
        <v>#DIV/0!</v>
      </c>
    </row>
    <row r="56" spans="1:15" ht="15" customHeight="1">
      <c r="A56" s="62" t="s">
        <v>60</v>
      </c>
      <c r="B56" s="63"/>
      <c r="C56" s="64"/>
      <c r="D56" s="65"/>
      <c r="E56" s="66"/>
      <c r="F56" s="67" t="s">
        <v>21</v>
      </c>
      <c r="G56" s="68"/>
      <c r="H56" s="69"/>
      <c r="I56" s="70"/>
      <c r="J56" s="67" t="s">
        <v>21</v>
      </c>
      <c r="K56" s="71"/>
      <c r="L56" s="65"/>
      <c r="M56" s="66"/>
      <c r="N56" s="67" t="s">
        <v>21</v>
      </c>
      <c r="O56" s="115" t="e">
        <f t="shared" si="2"/>
        <v>#DIV/0!</v>
      </c>
    </row>
    <row r="57" spans="1:15" ht="15" customHeight="1">
      <c r="A57" s="62" t="s">
        <v>61</v>
      </c>
      <c r="B57" s="63"/>
      <c r="C57" s="64"/>
      <c r="D57" s="65"/>
      <c r="E57" s="66"/>
      <c r="F57" s="67" t="s">
        <v>21</v>
      </c>
      <c r="G57" s="68"/>
      <c r="H57" s="69"/>
      <c r="I57" s="70"/>
      <c r="J57" s="67" t="s">
        <v>21</v>
      </c>
      <c r="K57" s="71"/>
      <c r="L57" s="65"/>
      <c r="M57" s="66"/>
      <c r="N57" s="67" t="s">
        <v>21</v>
      </c>
      <c r="O57" s="115" t="e">
        <f t="shared" si="2"/>
        <v>#DIV/0!</v>
      </c>
    </row>
    <row r="58" spans="1:15" ht="15" customHeight="1">
      <c r="A58" s="62" t="s">
        <v>62</v>
      </c>
      <c r="B58" s="63"/>
      <c r="C58" s="64"/>
      <c r="D58" s="65"/>
      <c r="E58" s="66"/>
      <c r="F58" s="67" t="s">
        <v>21</v>
      </c>
      <c r="G58" s="68"/>
      <c r="H58" s="69"/>
      <c r="I58" s="70"/>
      <c r="J58" s="67" t="s">
        <v>21</v>
      </c>
      <c r="K58" s="71"/>
      <c r="L58" s="65"/>
      <c r="M58" s="66"/>
      <c r="N58" s="67" t="s">
        <v>21</v>
      </c>
      <c r="O58" s="115" t="e">
        <f t="shared" si="2"/>
        <v>#DIV/0!</v>
      </c>
    </row>
    <row r="59" spans="1:15" ht="15" customHeight="1">
      <c r="A59" s="62" t="s">
        <v>63</v>
      </c>
      <c r="B59" s="63"/>
      <c r="C59" s="64"/>
      <c r="D59" s="65"/>
      <c r="E59" s="66"/>
      <c r="F59" s="67" t="s">
        <v>21</v>
      </c>
      <c r="G59" s="68"/>
      <c r="H59" s="69"/>
      <c r="I59" s="70"/>
      <c r="J59" s="67" t="s">
        <v>21</v>
      </c>
      <c r="K59" s="71"/>
      <c r="L59" s="65"/>
      <c r="M59" s="66"/>
      <c r="N59" s="67" t="s">
        <v>21</v>
      </c>
      <c r="O59" s="115" t="e">
        <f t="shared" si="2"/>
        <v>#DIV/0!</v>
      </c>
    </row>
    <row r="60" spans="1:15" ht="15" customHeight="1">
      <c r="A60" s="62" t="s">
        <v>64</v>
      </c>
      <c r="B60" s="63"/>
      <c r="C60" s="64"/>
      <c r="D60" s="65"/>
      <c r="E60" s="66"/>
      <c r="F60" s="67" t="s">
        <v>21</v>
      </c>
      <c r="G60" s="68"/>
      <c r="H60" s="69"/>
      <c r="I60" s="70"/>
      <c r="J60" s="67" t="s">
        <v>21</v>
      </c>
      <c r="K60" s="71"/>
      <c r="L60" s="65"/>
      <c r="M60" s="66"/>
      <c r="N60" s="67" t="s">
        <v>21</v>
      </c>
      <c r="O60" s="115" t="e">
        <f t="shared" si="2"/>
        <v>#DIV/0!</v>
      </c>
    </row>
    <row r="61" spans="1:15" ht="15" customHeight="1">
      <c r="A61" s="62" t="s">
        <v>65</v>
      </c>
      <c r="B61" s="63"/>
      <c r="C61" s="64"/>
      <c r="D61" s="65"/>
      <c r="E61" s="66"/>
      <c r="F61" s="67" t="s">
        <v>21</v>
      </c>
      <c r="G61" s="68"/>
      <c r="H61" s="69"/>
      <c r="I61" s="70"/>
      <c r="J61" s="67" t="s">
        <v>21</v>
      </c>
      <c r="K61" s="71"/>
      <c r="L61" s="65"/>
      <c r="M61" s="66"/>
      <c r="N61" s="67" t="s">
        <v>21</v>
      </c>
      <c r="O61" s="115" t="e">
        <f t="shared" si="2"/>
        <v>#DIV/0!</v>
      </c>
    </row>
    <row r="62" spans="1:15" ht="15" customHeight="1">
      <c r="A62" s="62" t="s">
        <v>66</v>
      </c>
      <c r="B62" s="63"/>
      <c r="C62" s="64"/>
      <c r="D62" s="65"/>
      <c r="E62" s="66"/>
      <c r="F62" s="67" t="s">
        <v>21</v>
      </c>
      <c r="G62" s="68"/>
      <c r="H62" s="69"/>
      <c r="I62" s="70"/>
      <c r="J62" s="67" t="s">
        <v>21</v>
      </c>
      <c r="K62" s="71"/>
      <c r="L62" s="65"/>
      <c r="M62" s="66"/>
      <c r="N62" s="67" t="s">
        <v>21</v>
      </c>
      <c r="O62" s="115" t="e">
        <f t="shared" si="2"/>
        <v>#DIV/0!</v>
      </c>
    </row>
    <row r="63" spans="1:15" ht="15" customHeight="1">
      <c r="A63" s="62" t="s">
        <v>67</v>
      </c>
      <c r="B63" s="63"/>
      <c r="C63" s="64"/>
      <c r="D63" s="65"/>
      <c r="E63" s="66"/>
      <c r="F63" s="67" t="s">
        <v>21</v>
      </c>
      <c r="G63" s="68"/>
      <c r="H63" s="69"/>
      <c r="I63" s="70"/>
      <c r="J63" s="67" t="s">
        <v>21</v>
      </c>
      <c r="K63" s="71"/>
      <c r="L63" s="65"/>
      <c r="M63" s="66"/>
      <c r="N63" s="67" t="s">
        <v>21</v>
      </c>
      <c r="O63" s="115" t="e">
        <f t="shared" si="2"/>
        <v>#DIV/0!</v>
      </c>
    </row>
    <row r="64" spans="1:15" ht="15" customHeight="1">
      <c r="A64" s="62" t="s">
        <v>68</v>
      </c>
      <c r="B64" s="63">
        <v>245000</v>
      </c>
      <c r="C64" s="64">
        <v>313000</v>
      </c>
      <c r="D64" s="65">
        <v>312961</v>
      </c>
      <c r="E64" s="66"/>
      <c r="F64" s="67">
        <f>ROUND((D64+E64)/(C64/100),1)</f>
        <v>100</v>
      </c>
      <c r="G64" s="68">
        <v>458000</v>
      </c>
      <c r="H64" s="69">
        <v>457389.2</v>
      </c>
      <c r="I64" s="70"/>
      <c r="J64" s="67">
        <f>ROUND((H64+I64)/(G64/100),1)</f>
        <v>99.9</v>
      </c>
      <c r="K64" s="71">
        <v>883648.2</v>
      </c>
      <c r="L64" s="65">
        <v>883648.2</v>
      </c>
      <c r="M64" s="66"/>
      <c r="N64" s="67">
        <f>ROUND((L64+M64)/(K64/100),1)</f>
        <v>100</v>
      </c>
      <c r="O64" s="115">
        <f t="shared" si="2"/>
        <v>360.7</v>
      </c>
    </row>
    <row r="65" spans="1:15" ht="15" customHeight="1">
      <c r="A65" s="62" t="s">
        <v>69</v>
      </c>
      <c r="B65" s="63">
        <v>12000</v>
      </c>
      <c r="C65" s="64">
        <v>72000</v>
      </c>
      <c r="D65" s="65">
        <v>71624</v>
      </c>
      <c r="E65" s="66"/>
      <c r="F65" s="67">
        <f>ROUND((D65+E65)/(C65/100),1)</f>
        <v>99.5</v>
      </c>
      <c r="G65" s="68">
        <v>88000</v>
      </c>
      <c r="H65" s="69">
        <v>87354</v>
      </c>
      <c r="I65" s="70"/>
      <c r="J65" s="67">
        <f>ROUND((H65+I65)/(G65/100),1)</f>
        <v>99.3</v>
      </c>
      <c r="K65" s="71">
        <v>247810.75</v>
      </c>
      <c r="L65" s="65">
        <v>247810.75</v>
      </c>
      <c r="M65" s="66"/>
      <c r="N65" s="67">
        <f>ROUND((L65+M65)/(K65/100),1)</f>
        <v>100</v>
      </c>
      <c r="O65" s="115">
        <f t="shared" si="2"/>
        <v>2065.1</v>
      </c>
    </row>
    <row r="66" spans="1:15" ht="15" customHeight="1">
      <c r="A66" s="62" t="s">
        <v>70</v>
      </c>
      <c r="B66" s="63">
        <v>22850</v>
      </c>
      <c r="C66" s="64">
        <v>22850</v>
      </c>
      <c r="D66" s="65">
        <v>11421.18</v>
      </c>
      <c r="E66" s="66"/>
      <c r="F66" s="67">
        <f>ROUND((D66+E66)/(C66/100),1)</f>
        <v>50</v>
      </c>
      <c r="G66" s="68">
        <v>22850</v>
      </c>
      <c r="H66" s="69">
        <v>17958.54</v>
      </c>
      <c r="I66" s="70"/>
      <c r="J66" s="67">
        <f>ROUND((H66+I66)/(G66/100),1)</f>
        <v>78.6</v>
      </c>
      <c r="K66" s="71">
        <v>23227.75</v>
      </c>
      <c r="L66" s="65">
        <v>23227.75</v>
      </c>
      <c r="M66" s="66"/>
      <c r="N66" s="67">
        <f>ROUND((L66+M66)/(K66/100),1)</f>
        <v>100</v>
      </c>
      <c r="O66" s="115">
        <f t="shared" si="2"/>
        <v>101.7</v>
      </c>
    </row>
    <row r="67" spans="1:15" ht="15" customHeight="1">
      <c r="A67" s="62" t="s">
        <v>71</v>
      </c>
      <c r="B67" s="63"/>
      <c r="C67" s="64"/>
      <c r="D67" s="65"/>
      <c r="E67" s="66"/>
      <c r="F67" s="67" t="s">
        <v>21</v>
      </c>
      <c r="G67" s="68"/>
      <c r="H67" s="69"/>
      <c r="I67" s="70"/>
      <c r="J67" s="67" t="s">
        <v>21</v>
      </c>
      <c r="K67" s="71"/>
      <c r="L67" s="65"/>
      <c r="M67" s="66"/>
      <c r="N67" s="67" t="s">
        <v>21</v>
      </c>
      <c r="O67" s="115" t="e">
        <f t="shared" si="2"/>
        <v>#DIV/0!</v>
      </c>
    </row>
    <row r="68" spans="1:256" ht="15" customHeight="1">
      <c r="A68" s="62" t="s">
        <v>72</v>
      </c>
      <c r="B68" s="63"/>
      <c r="C68" s="64"/>
      <c r="D68" s="65"/>
      <c r="E68" s="66"/>
      <c r="F68" s="67" t="s">
        <v>21</v>
      </c>
      <c r="G68" s="68"/>
      <c r="H68" s="69"/>
      <c r="I68" s="70"/>
      <c r="J68" s="67" t="s">
        <v>21</v>
      </c>
      <c r="K68" s="71"/>
      <c r="L68" s="65"/>
      <c r="M68" s="66"/>
      <c r="N68" s="67" t="s">
        <v>21</v>
      </c>
      <c r="O68" s="115" t="e">
        <f t="shared" si="2"/>
        <v>#DIV/0!</v>
      </c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ht="15" customHeight="1">
      <c r="A69" s="62" t="s">
        <v>73</v>
      </c>
      <c r="B69" s="63"/>
      <c r="C69" s="64"/>
      <c r="D69" s="65"/>
      <c r="E69" s="66"/>
      <c r="F69" s="67" t="s">
        <v>21</v>
      </c>
      <c r="G69" s="68"/>
      <c r="H69" s="69"/>
      <c r="I69" s="70"/>
      <c r="J69" s="67" t="s">
        <v>21</v>
      </c>
      <c r="K69" s="71"/>
      <c r="L69" s="65"/>
      <c r="M69" s="66"/>
      <c r="N69" s="67" t="s">
        <v>21</v>
      </c>
      <c r="O69" s="115" t="e">
        <f t="shared" si="2"/>
        <v>#DIV/0!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ht="15" customHeight="1">
      <c r="A70" s="72" t="s">
        <v>74</v>
      </c>
      <c r="B70" s="63">
        <f>SUM(B49:B69)</f>
        <v>5689905</v>
      </c>
      <c r="C70" s="63">
        <f>SUM(C49:C69)</f>
        <v>5817905</v>
      </c>
      <c r="D70" s="63">
        <f>SUM(D49:D69)</f>
        <v>3591165.8400000003</v>
      </c>
      <c r="E70" s="63">
        <f>SUM(E49:E69)</f>
        <v>292738</v>
      </c>
      <c r="F70" s="67">
        <f>ROUND((D70+E70)/(C70/100),1)</f>
        <v>66.8</v>
      </c>
      <c r="G70" s="68">
        <f>SUM(G49:G69)</f>
        <v>5978905</v>
      </c>
      <c r="H70" s="68">
        <f>SUM(H49:H69)</f>
        <v>4327579.88</v>
      </c>
      <c r="I70" s="68">
        <f>SUM(I49:I69)</f>
        <v>320293</v>
      </c>
      <c r="J70" s="67">
        <f>ROUND((H70+I70)/(G70/100),1)</f>
        <v>77.7</v>
      </c>
      <c r="K70" s="64">
        <f>SUM(K50:K69)</f>
        <v>6571600.94</v>
      </c>
      <c r="L70" s="68">
        <f>SUM(L49:L69)</f>
        <v>6084114.94</v>
      </c>
      <c r="M70" s="68">
        <f>SUM(M49:M69)</f>
        <v>487486</v>
      </c>
      <c r="N70" s="67">
        <f>ROUND((L70+M70)/(K70/100),1)</f>
        <v>100</v>
      </c>
      <c r="O70" s="115">
        <f t="shared" si="2"/>
        <v>115.5</v>
      </c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ht="15" customHeight="1">
      <c r="A71" s="62" t="s">
        <v>75</v>
      </c>
      <c r="B71" s="73"/>
      <c r="C71" s="74"/>
      <c r="D71" s="75"/>
      <c r="E71" s="76"/>
      <c r="F71" s="67" t="s">
        <v>21</v>
      </c>
      <c r="G71" s="77"/>
      <c r="H71" s="78"/>
      <c r="I71" s="79"/>
      <c r="J71" s="67" t="s">
        <v>21</v>
      </c>
      <c r="K71" s="80"/>
      <c r="L71" s="75"/>
      <c r="M71" s="76"/>
      <c r="N71" s="67" t="s">
        <v>21</v>
      </c>
      <c r="O71" s="115" t="e">
        <f t="shared" si="2"/>
        <v>#DIV/0!</v>
      </c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15" ht="15" customHeight="1">
      <c r="A72" s="62" t="s">
        <v>76</v>
      </c>
      <c r="B72" s="73">
        <v>4378854</v>
      </c>
      <c r="C72" s="74">
        <v>4378854</v>
      </c>
      <c r="D72" s="75">
        <v>2189426.99</v>
      </c>
      <c r="E72" s="76"/>
      <c r="F72" s="81">
        <f>ROUND((D72+E72)/(C72/100),1)</f>
        <v>50</v>
      </c>
      <c r="G72" s="77">
        <v>4378854</v>
      </c>
      <c r="H72" s="78">
        <v>3284140.49</v>
      </c>
      <c r="I72" s="79"/>
      <c r="J72" s="81">
        <f>ROUND((H72+I72)/(G72/100),1)</f>
        <v>75</v>
      </c>
      <c r="K72" s="80">
        <v>4378854</v>
      </c>
      <c r="L72" s="75">
        <v>4378854</v>
      </c>
      <c r="M72" s="76"/>
      <c r="N72" s="81">
        <f>ROUND((L72+M72)/(K72/100),1)</f>
        <v>100</v>
      </c>
      <c r="O72" s="115">
        <f t="shared" si="2"/>
        <v>100</v>
      </c>
    </row>
    <row r="73" spans="1:15" ht="15" customHeight="1">
      <c r="A73" s="72" t="s">
        <v>77</v>
      </c>
      <c r="B73" s="63">
        <v>26000</v>
      </c>
      <c r="C73" s="64">
        <v>26000</v>
      </c>
      <c r="D73" s="65">
        <v>26000</v>
      </c>
      <c r="E73" s="85"/>
      <c r="F73" s="81" t="s">
        <v>21</v>
      </c>
      <c r="G73" s="68">
        <v>26000</v>
      </c>
      <c r="H73" s="69">
        <v>26000</v>
      </c>
      <c r="I73" s="88"/>
      <c r="J73" s="81" t="s">
        <v>21</v>
      </c>
      <c r="K73" s="64">
        <v>26000</v>
      </c>
      <c r="L73" s="65">
        <v>26000</v>
      </c>
      <c r="M73" s="85"/>
      <c r="N73" s="81" t="s">
        <v>21</v>
      </c>
      <c r="O73" s="115">
        <f t="shared" si="2"/>
        <v>100</v>
      </c>
    </row>
    <row r="74" spans="1:15" ht="15" customHeight="1">
      <c r="A74" s="62" t="s">
        <v>78</v>
      </c>
      <c r="B74" s="63">
        <v>20579048</v>
      </c>
      <c r="C74" s="64">
        <v>20579048</v>
      </c>
      <c r="D74" s="65">
        <v>12222172</v>
      </c>
      <c r="E74" s="66"/>
      <c r="F74" s="81">
        <f>ROUND((D74+E74)/(C74/100),1)</f>
        <v>59.4</v>
      </c>
      <c r="G74" s="68">
        <v>20612583</v>
      </c>
      <c r="H74" s="69">
        <v>15515155</v>
      </c>
      <c r="I74" s="70"/>
      <c r="J74" s="81">
        <f>ROUND((H74+I74)/(G74/100),1)</f>
        <v>75.3</v>
      </c>
      <c r="K74" s="64">
        <v>20763719</v>
      </c>
      <c r="L74" s="65">
        <v>20763719</v>
      </c>
      <c r="M74" s="66"/>
      <c r="N74" s="81">
        <f>ROUND((L74+M74)/(K74/100),1)</f>
        <v>100</v>
      </c>
      <c r="O74" s="115">
        <f t="shared" si="2"/>
        <v>100.9</v>
      </c>
    </row>
    <row r="75" spans="1:15" ht="15" customHeight="1">
      <c r="A75" s="62" t="s">
        <v>79</v>
      </c>
      <c r="B75" s="63"/>
      <c r="C75" s="64"/>
      <c r="D75" s="65"/>
      <c r="E75" s="66"/>
      <c r="F75" s="67" t="s">
        <v>21</v>
      </c>
      <c r="G75" s="68"/>
      <c r="H75" s="69"/>
      <c r="I75" s="70"/>
      <c r="J75" s="67" t="s">
        <v>21</v>
      </c>
      <c r="K75" s="64">
        <v>261167.8</v>
      </c>
      <c r="L75" s="65">
        <v>261167.8</v>
      </c>
      <c r="M75" s="66"/>
      <c r="N75" s="67" t="s">
        <v>21</v>
      </c>
      <c r="O75" s="115" t="e">
        <f t="shared" si="2"/>
        <v>#DIV/0!</v>
      </c>
    </row>
    <row r="76" spans="1:15" ht="15" customHeight="1">
      <c r="A76" s="62" t="s">
        <v>80</v>
      </c>
      <c r="B76" s="63">
        <v>97200</v>
      </c>
      <c r="C76" s="64">
        <v>97200</v>
      </c>
      <c r="D76" s="65">
        <v>32400</v>
      </c>
      <c r="E76" s="66"/>
      <c r="F76" s="81">
        <f>ROUND((D76+E76)/(C76/100),1)</f>
        <v>33.3</v>
      </c>
      <c r="G76" s="68">
        <v>97200</v>
      </c>
      <c r="H76" s="69">
        <v>54000</v>
      </c>
      <c r="I76" s="70"/>
      <c r="J76" s="81">
        <f>ROUND((H76+I76)/(G76/100),1)</f>
        <v>55.6</v>
      </c>
      <c r="K76" s="64">
        <v>78000</v>
      </c>
      <c r="L76" s="65">
        <v>78000</v>
      </c>
      <c r="M76" s="66"/>
      <c r="N76" s="81">
        <f>ROUND((L76+M76)/(K76/100),1)</f>
        <v>100</v>
      </c>
      <c r="O76" s="115">
        <f t="shared" si="2"/>
        <v>80.2</v>
      </c>
    </row>
    <row r="77" spans="1:15" ht="15" customHeight="1">
      <c r="A77" s="72" t="s">
        <v>81</v>
      </c>
      <c r="B77" s="63"/>
      <c r="C77" s="64"/>
      <c r="D77" s="65"/>
      <c r="E77" s="66"/>
      <c r="F77" s="81" t="s">
        <v>21</v>
      </c>
      <c r="G77" s="68"/>
      <c r="H77" s="69"/>
      <c r="I77" s="70"/>
      <c r="J77" s="81" t="s">
        <v>21</v>
      </c>
      <c r="K77" s="64">
        <v>55880</v>
      </c>
      <c r="L77" s="65">
        <v>55880</v>
      </c>
      <c r="M77" s="66"/>
      <c r="N77" s="81">
        <f>ROUND((L77+M77)/(K77/100),1)</f>
        <v>100</v>
      </c>
      <c r="O77" s="115" t="e">
        <f t="shared" si="2"/>
        <v>#DIV/0!</v>
      </c>
    </row>
    <row r="78" spans="1:15" ht="15" customHeight="1">
      <c r="A78" s="72" t="s">
        <v>82</v>
      </c>
      <c r="B78" s="63">
        <f>SUM(B72:B77)</f>
        <v>25081102</v>
      </c>
      <c r="C78" s="64">
        <f>SUM(C72:C77)</f>
        <v>25081102</v>
      </c>
      <c r="D78" s="65">
        <f>SUM(D72:D77)</f>
        <v>14469998.99</v>
      </c>
      <c r="E78" s="66">
        <f>SUM(E72:E77)</f>
        <v>0</v>
      </c>
      <c r="F78" s="67">
        <f>ROUND((D78+E78)/(C78/100),1)</f>
        <v>57.7</v>
      </c>
      <c r="G78" s="68">
        <f>SUM(G72:G77)</f>
        <v>25114637</v>
      </c>
      <c r="H78" s="69">
        <f>SUM(H72:H77)</f>
        <v>18879295.490000002</v>
      </c>
      <c r="I78" s="70">
        <f>SUM(I72:I77)</f>
        <v>0</v>
      </c>
      <c r="J78" s="67">
        <f>ROUND((H78+I78)/(G78/100),1)</f>
        <v>75.2</v>
      </c>
      <c r="K78" s="64">
        <f>SUM(K72:K77)</f>
        <v>25563620.8</v>
      </c>
      <c r="L78" s="65">
        <f>SUM(L72:L77)</f>
        <v>25563620.8</v>
      </c>
      <c r="M78" s="66">
        <f>SUM(M72:M77)</f>
        <v>0</v>
      </c>
      <c r="N78" s="67">
        <f>ROUND((L78+M78)/(K78/100),1)</f>
        <v>100</v>
      </c>
      <c r="O78" s="115">
        <f t="shared" si="2"/>
        <v>101.9</v>
      </c>
    </row>
    <row r="79" spans="1:15" ht="15" customHeight="1" thickBot="1">
      <c r="A79" s="89" t="s">
        <v>83</v>
      </c>
      <c r="B79" s="73">
        <f>B70+B78</f>
        <v>30771007</v>
      </c>
      <c r="C79" s="74">
        <f>C70+C78</f>
        <v>30899007</v>
      </c>
      <c r="D79" s="75">
        <f>D70+D78</f>
        <v>18061164.830000002</v>
      </c>
      <c r="E79" s="76">
        <f>E70+E78</f>
        <v>292738</v>
      </c>
      <c r="F79" s="81">
        <f>ROUND((D79+E79)/(C79/100),1)</f>
        <v>59.4</v>
      </c>
      <c r="G79" s="77">
        <f>G70+G78</f>
        <v>31093542</v>
      </c>
      <c r="H79" s="78">
        <f>H70+H78</f>
        <v>23206875.37</v>
      </c>
      <c r="I79" s="79">
        <f>I70+I78</f>
        <v>320293</v>
      </c>
      <c r="J79" s="81">
        <f>ROUND((H79+I79)/(G79/100),1)</f>
        <v>75.7</v>
      </c>
      <c r="K79" s="74">
        <f>K70+K78</f>
        <v>32135221.740000002</v>
      </c>
      <c r="L79" s="75">
        <f>L70+L78</f>
        <v>31647735.740000002</v>
      </c>
      <c r="M79" s="76">
        <f>M70+M78</f>
        <v>487486</v>
      </c>
      <c r="N79" s="81">
        <f>ROUND((L79+M79)/(K79/100),1)</f>
        <v>100</v>
      </c>
      <c r="O79" s="115">
        <f t="shared" si="2"/>
        <v>104.4</v>
      </c>
    </row>
    <row r="80" spans="1:15" ht="15" customHeight="1" thickBot="1">
      <c r="A80" s="90" t="s">
        <v>84</v>
      </c>
      <c r="B80" s="91">
        <f>B79-B32</f>
        <v>3723</v>
      </c>
      <c r="C80" s="91">
        <f>C79-C32</f>
        <v>131690</v>
      </c>
      <c r="D80" s="91">
        <f>D79-D32</f>
        <v>2365891.290000003</v>
      </c>
      <c r="E80" s="91">
        <f>E79-E32</f>
        <v>22782.400000000023</v>
      </c>
      <c r="F80" s="81">
        <f>ROUND((D80+E80)/(C80/100),1)</f>
        <v>1813.9</v>
      </c>
      <c r="G80" s="91">
        <f>G79-G32</f>
        <v>18665</v>
      </c>
      <c r="H80" s="91">
        <f>H79-H32</f>
        <v>124116.15000000224</v>
      </c>
      <c r="I80" s="91">
        <f>I79-I32</f>
        <v>16384.400000000023</v>
      </c>
      <c r="J80" s="92" t="s">
        <v>21</v>
      </c>
      <c r="K80" s="91">
        <f>K79-K32</f>
        <v>33.29000000283122</v>
      </c>
      <c r="L80" s="91">
        <f>L79-L32</f>
        <v>0</v>
      </c>
      <c r="M80" s="91">
        <f>M79-M32</f>
        <v>33.29000000003725</v>
      </c>
      <c r="N80" s="92">
        <f>ROUND((L80+M80)/(K80/100),1)</f>
        <v>100</v>
      </c>
      <c r="O80" s="115">
        <f t="shared" si="2"/>
        <v>0.9</v>
      </c>
    </row>
    <row r="81" spans="1:15" ht="15" customHeight="1" thickBot="1">
      <c r="A81" s="195" t="s">
        <v>94</v>
      </c>
      <c r="B81" s="193"/>
      <c r="C81" s="193"/>
      <c r="D81" s="196">
        <f>D80+E80</f>
        <v>2388673.6900000027</v>
      </c>
      <c r="E81" s="197"/>
      <c r="F81" s="197"/>
      <c r="G81" s="197"/>
      <c r="H81" s="196">
        <f>H80+I80</f>
        <v>140500.55000000226</v>
      </c>
      <c r="I81" s="197"/>
      <c r="J81" s="197"/>
      <c r="K81" s="197"/>
      <c r="L81" s="196">
        <f>L80+M80</f>
        <v>33.29000000003725</v>
      </c>
      <c r="M81" s="193"/>
      <c r="N81" s="193"/>
      <c r="O81" s="194"/>
    </row>
    <row r="82" spans="1:15" ht="15" customHeight="1">
      <c r="A82" s="143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</row>
    <row r="83" spans="1:15" ht="15" customHeight="1">
      <c r="A83" s="143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</row>
    <row r="84" spans="1:15" ht="15" customHeight="1">
      <c r="A84" s="93" t="s">
        <v>85</v>
      </c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</row>
    <row r="85" spans="5:15" ht="15" customHeight="1" thickBot="1"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</row>
    <row r="86" spans="1:15" ht="15" customHeight="1">
      <c r="A86" s="37"/>
      <c r="B86" s="94" t="s">
        <v>10</v>
      </c>
      <c r="C86" s="5" t="s">
        <v>14</v>
      </c>
      <c r="D86" s="95" t="s">
        <v>15</v>
      </c>
      <c r="E86" s="144"/>
      <c r="F86" s="144"/>
      <c r="G86" s="270"/>
      <c r="H86" s="53" t="s">
        <v>102</v>
      </c>
      <c r="I86"/>
      <c r="J86"/>
      <c r="K86"/>
      <c r="L86"/>
      <c r="M86"/>
      <c r="N86"/>
      <c r="O86" s="144"/>
    </row>
    <row r="87" spans="1:15" ht="15" customHeight="1">
      <c r="A87" s="41" t="s">
        <v>86</v>
      </c>
      <c r="B87" s="96">
        <v>89402</v>
      </c>
      <c r="C87" s="97">
        <v>57851</v>
      </c>
      <c r="D87" s="98">
        <v>138304</v>
      </c>
      <c r="E87" s="144"/>
      <c r="F87" s="144"/>
      <c r="G87"/>
      <c r="H87" s="53" t="s">
        <v>103</v>
      </c>
      <c r="I87"/>
      <c r="J87"/>
      <c r="K87"/>
      <c r="L87"/>
      <c r="M87"/>
      <c r="N87"/>
      <c r="O87" s="144"/>
    </row>
    <row r="88" spans="1:15" ht="15" customHeight="1">
      <c r="A88" s="99" t="s">
        <v>87</v>
      </c>
      <c r="B88" s="96">
        <v>52703.5</v>
      </c>
      <c r="C88" s="97">
        <v>9290</v>
      </c>
      <c r="D88" s="98">
        <v>12665</v>
      </c>
      <c r="E88" s="144"/>
      <c r="F88" s="144"/>
      <c r="G88"/>
      <c r="H88" s="53" t="s">
        <v>106</v>
      </c>
      <c r="I88"/>
      <c r="J88"/>
      <c r="K88"/>
      <c r="L88"/>
      <c r="M88"/>
      <c r="N88"/>
      <c r="O88" s="144"/>
    </row>
    <row r="89" spans="1:15" ht="15" customHeight="1">
      <c r="A89" s="99" t="s">
        <v>88</v>
      </c>
      <c r="B89" s="96">
        <v>223281.92</v>
      </c>
      <c r="C89" s="97">
        <v>92630.15</v>
      </c>
      <c r="D89" s="98">
        <v>116897</v>
      </c>
      <c r="E89" s="144"/>
      <c r="F89" s="144"/>
      <c r="G89"/>
      <c r="H89" s="53" t="s">
        <v>104</v>
      </c>
      <c r="I89"/>
      <c r="J89"/>
      <c r="K89"/>
      <c r="L89"/>
      <c r="M89"/>
      <c r="N89"/>
      <c r="O89" s="144"/>
    </row>
    <row r="90" spans="1:15" ht="15" customHeight="1" thickBot="1">
      <c r="A90" s="46" t="s">
        <v>89</v>
      </c>
      <c r="B90" s="100">
        <v>0</v>
      </c>
      <c r="C90" s="101">
        <v>0</v>
      </c>
      <c r="D90" s="102">
        <v>0</v>
      </c>
      <c r="E90" s="144"/>
      <c r="F90" s="144"/>
      <c r="G90" s="144"/>
      <c r="H90" s="304" t="s">
        <v>105</v>
      </c>
      <c r="I90" s="305"/>
      <c r="J90" s="305"/>
      <c r="K90" s="144"/>
      <c r="L90" s="144"/>
      <c r="M90" s="144"/>
      <c r="N90" s="144"/>
      <c r="O90" s="144"/>
    </row>
    <row r="91" spans="1:15" ht="15" customHeight="1">
      <c r="A91" s="143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</row>
    <row r="92" spans="1:14" ht="15" customHeight="1">
      <c r="A92" s="33"/>
      <c r="B92" s="34"/>
      <c r="C92" s="34"/>
      <c r="F92" s="34"/>
      <c r="G92" s="34"/>
      <c r="J92" s="34"/>
      <c r="K92" s="34"/>
      <c r="N92" s="34"/>
    </row>
    <row r="93" spans="1:14" ht="15" customHeight="1">
      <c r="A93" s="33"/>
      <c r="B93" s="34"/>
      <c r="C93" s="34"/>
      <c r="F93" s="34"/>
      <c r="G93" s="34"/>
      <c r="J93" s="34"/>
      <c r="K93" s="34"/>
      <c r="N93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PageLayoutView="0" workbookViewId="0" topLeftCell="A63">
      <selection activeCell="G89" sqref="G89"/>
    </sheetView>
  </sheetViews>
  <sheetFormatPr defaultColWidth="9.140625" defaultRowHeight="15"/>
  <cols>
    <col min="1" max="1" width="22.421875" style="0" customWidth="1"/>
    <col min="2" max="2" width="14.421875" style="0" customWidth="1"/>
    <col min="3" max="3" width="14.8515625" style="0" customWidth="1"/>
    <col min="4" max="5" width="13.7109375" style="0" customWidth="1"/>
    <col min="6" max="6" width="6.57421875" style="138" bestFit="1" customWidth="1"/>
    <col min="7" max="9" width="13.7109375" style="0" customWidth="1"/>
    <col min="10" max="10" width="6.57421875" style="138" bestFit="1" customWidth="1"/>
    <col min="11" max="13" width="13.7109375" style="0" customWidth="1"/>
    <col min="14" max="14" width="7.7109375" style="138" customWidth="1"/>
    <col min="15" max="15" width="7.00390625" style="0" bestFit="1" customWidth="1"/>
  </cols>
  <sheetData>
    <row r="1" spans="1:8" ht="15">
      <c r="A1" s="53"/>
      <c r="H1" s="203" t="s">
        <v>96</v>
      </c>
    </row>
    <row r="2" spans="1:14" ht="16.5" thickBot="1">
      <c r="A2" s="1" t="s">
        <v>0</v>
      </c>
      <c r="B2" s="1" t="s">
        <v>1</v>
      </c>
      <c r="C2" s="1"/>
      <c r="F2" s="139"/>
      <c r="G2" s="1"/>
      <c r="J2" s="139"/>
      <c r="K2" s="1"/>
      <c r="N2" s="139"/>
    </row>
    <row r="3" spans="1:15" s="135" customFormat="1" ht="14.25">
      <c r="A3" s="4" t="s">
        <v>2</v>
      </c>
      <c r="B3" s="151" t="s">
        <v>3</v>
      </c>
      <c r="C3" s="152" t="s">
        <v>4</v>
      </c>
      <c r="D3" s="103" t="s">
        <v>5</v>
      </c>
      <c r="E3" s="153"/>
      <c r="F3" s="6" t="s">
        <v>6</v>
      </c>
      <c r="G3" s="154" t="s">
        <v>4</v>
      </c>
      <c r="H3" s="103" t="s">
        <v>7</v>
      </c>
      <c r="I3" s="153"/>
      <c r="J3" s="6" t="s">
        <v>6</v>
      </c>
      <c r="K3" s="155" t="s">
        <v>4</v>
      </c>
      <c r="L3" s="103" t="s">
        <v>8</v>
      </c>
      <c r="M3" s="153"/>
      <c r="N3" s="6" t="s">
        <v>6</v>
      </c>
      <c r="O3" s="140" t="s">
        <v>91</v>
      </c>
    </row>
    <row r="4" spans="1:15" s="135" customFormat="1" ht="15" thickBot="1">
      <c r="A4" s="7"/>
      <c r="B4" s="156" t="s">
        <v>9</v>
      </c>
      <c r="C4" s="157" t="s">
        <v>10</v>
      </c>
      <c r="D4" s="158" t="s">
        <v>11</v>
      </c>
      <c r="E4" s="158" t="s">
        <v>12</v>
      </c>
      <c r="F4" s="159" t="s">
        <v>13</v>
      </c>
      <c r="G4" s="160" t="s">
        <v>14</v>
      </c>
      <c r="H4" s="158" t="s">
        <v>11</v>
      </c>
      <c r="I4" s="158" t="s">
        <v>12</v>
      </c>
      <c r="J4" s="159" t="s">
        <v>13</v>
      </c>
      <c r="K4" s="161" t="s">
        <v>15</v>
      </c>
      <c r="L4" s="158" t="s">
        <v>11</v>
      </c>
      <c r="M4" s="158" t="s">
        <v>12</v>
      </c>
      <c r="N4" s="159" t="s">
        <v>13</v>
      </c>
      <c r="O4" s="141" t="s">
        <v>92</v>
      </c>
    </row>
    <row r="5" spans="1:15" ht="15.75" customHeight="1">
      <c r="A5" s="8" t="s">
        <v>16</v>
      </c>
      <c r="B5" s="9">
        <v>4173934</v>
      </c>
      <c r="C5" s="9">
        <v>5592112.6</v>
      </c>
      <c r="D5" s="112">
        <v>2359458.02</v>
      </c>
      <c r="E5" s="112">
        <v>0</v>
      </c>
      <c r="F5" s="215">
        <f>ROUND((D5+E5)/(C5/100),1)</f>
        <v>42.2</v>
      </c>
      <c r="G5" s="116">
        <v>5904035.6</v>
      </c>
      <c r="H5" s="127">
        <v>4393665.17</v>
      </c>
      <c r="I5" s="127"/>
      <c r="J5" s="215">
        <f>ROUND((H5+I5)/(G5/100),1)</f>
        <v>74.4</v>
      </c>
      <c r="K5" s="9">
        <v>5904035.6</v>
      </c>
      <c r="L5" s="112">
        <v>5341760.36</v>
      </c>
      <c r="M5" s="112"/>
      <c r="N5" s="215">
        <f>ROUND((L5+M5)/(K5/100),1)</f>
        <v>90.5</v>
      </c>
      <c r="O5" s="115">
        <f>ROUND((L5+M5)/(B5/100),1)</f>
        <v>128</v>
      </c>
    </row>
    <row r="6" spans="1:15" ht="15.75" customHeight="1">
      <c r="A6" s="14" t="s">
        <v>17</v>
      </c>
      <c r="B6" s="15">
        <v>1300000</v>
      </c>
      <c r="C6" s="15">
        <v>1300000</v>
      </c>
      <c r="D6" s="113">
        <v>631480</v>
      </c>
      <c r="E6" s="113">
        <v>0</v>
      </c>
      <c r="F6" s="216">
        <f aca="true" t="shared" si="0" ref="F6:F32">ROUND((D6+E6)/(C6/100),1)</f>
        <v>48.6</v>
      </c>
      <c r="G6" s="117">
        <v>1300000</v>
      </c>
      <c r="H6" s="128">
        <v>973915</v>
      </c>
      <c r="I6" s="128">
        <v>53185</v>
      </c>
      <c r="J6" s="216">
        <f aca="true" t="shared" si="1" ref="J6:J32">ROUND((H6+I6)/(G6/100),1)</f>
        <v>79</v>
      </c>
      <c r="K6" s="15">
        <v>1300000</v>
      </c>
      <c r="L6" s="113">
        <v>1062874</v>
      </c>
      <c r="M6" s="113">
        <v>88813</v>
      </c>
      <c r="N6" s="216">
        <f aca="true" t="shared" si="2" ref="N6:N32">ROUND((L6+M6)/(K6/100),1)</f>
        <v>88.6</v>
      </c>
      <c r="O6" s="115">
        <f aca="true" t="shared" si="3" ref="O6:O32">ROUND((L6+M6)/(B6/100),1)</f>
        <v>88.6</v>
      </c>
    </row>
    <row r="7" spans="1:15" ht="15.75" customHeight="1">
      <c r="A7" s="14" t="s">
        <v>18</v>
      </c>
      <c r="B7" s="15">
        <v>1300000</v>
      </c>
      <c r="C7" s="15">
        <v>1300000</v>
      </c>
      <c r="D7" s="113">
        <v>536166.42</v>
      </c>
      <c r="E7" s="113">
        <v>0</v>
      </c>
      <c r="F7" s="216">
        <f t="shared" si="0"/>
        <v>41.2</v>
      </c>
      <c r="G7" s="117">
        <v>1300000</v>
      </c>
      <c r="H7" s="128">
        <v>595760.22</v>
      </c>
      <c r="I7" s="128">
        <v>45856</v>
      </c>
      <c r="J7" s="216">
        <f t="shared" si="1"/>
        <v>49.4</v>
      </c>
      <c r="K7" s="15">
        <v>1300000</v>
      </c>
      <c r="L7" s="113">
        <v>787540.02</v>
      </c>
      <c r="M7" s="113">
        <v>77204</v>
      </c>
      <c r="N7" s="216">
        <f t="shared" si="2"/>
        <v>66.5</v>
      </c>
      <c r="O7" s="115">
        <f t="shared" si="3"/>
        <v>66.5</v>
      </c>
    </row>
    <row r="8" spans="1:15" ht="15.75" customHeight="1">
      <c r="A8" s="14" t="s">
        <v>19</v>
      </c>
      <c r="B8" s="15">
        <v>500000</v>
      </c>
      <c r="C8" s="15">
        <v>500000</v>
      </c>
      <c r="D8" s="113">
        <v>146296</v>
      </c>
      <c r="E8" s="113">
        <v>0</v>
      </c>
      <c r="F8" s="216">
        <f t="shared" si="0"/>
        <v>29.3</v>
      </c>
      <c r="G8" s="117">
        <v>500000</v>
      </c>
      <c r="H8" s="128">
        <v>244893</v>
      </c>
      <c r="I8" s="128">
        <v>14999</v>
      </c>
      <c r="J8" s="216">
        <f t="shared" si="1"/>
        <v>52</v>
      </c>
      <c r="K8" s="15">
        <v>500000</v>
      </c>
      <c r="L8" s="113">
        <v>321964</v>
      </c>
      <c r="M8" s="113">
        <v>23691</v>
      </c>
      <c r="N8" s="216">
        <f t="shared" si="2"/>
        <v>69.1</v>
      </c>
      <c r="O8" s="115">
        <f t="shared" si="3"/>
        <v>69.1</v>
      </c>
    </row>
    <row r="9" spans="1:15" ht="15.75" customHeight="1">
      <c r="A9" s="14" t="s">
        <v>20</v>
      </c>
      <c r="B9" s="15">
        <v>450000</v>
      </c>
      <c r="C9" s="15">
        <v>450000</v>
      </c>
      <c r="D9" s="113">
        <v>106260</v>
      </c>
      <c r="E9" s="113">
        <v>0</v>
      </c>
      <c r="F9" s="216">
        <f t="shared" si="0"/>
        <v>23.6</v>
      </c>
      <c r="G9" s="117">
        <v>250000</v>
      </c>
      <c r="H9" s="128">
        <v>91605</v>
      </c>
      <c r="I9" s="128">
        <v>14655</v>
      </c>
      <c r="J9" s="216">
        <f t="shared" si="1"/>
        <v>42.5</v>
      </c>
      <c r="K9" s="15">
        <v>250000</v>
      </c>
      <c r="L9" s="113">
        <v>170428</v>
      </c>
      <c r="M9" s="113">
        <v>22635</v>
      </c>
      <c r="N9" s="216">
        <f t="shared" si="2"/>
        <v>77.2</v>
      </c>
      <c r="O9" s="115">
        <f t="shared" si="3"/>
        <v>42.9</v>
      </c>
    </row>
    <row r="10" spans="1:15" ht="15.75" customHeight="1">
      <c r="A10" s="14" t="s">
        <v>22</v>
      </c>
      <c r="B10" s="15"/>
      <c r="C10" s="15"/>
      <c r="D10" s="113"/>
      <c r="E10" s="113"/>
      <c r="F10" s="216" t="e">
        <f t="shared" si="0"/>
        <v>#DIV/0!</v>
      </c>
      <c r="G10" s="117"/>
      <c r="H10" s="128"/>
      <c r="I10" s="128"/>
      <c r="J10" s="216" t="e">
        <f t="shared" si="1"/>
        <v>#DIV/0!</v>
      </c>
      <c r="K10" s="15"/>
      <c r="L10" s="113"/>
      <c r="M10" s="113"/>
      <c r="N10" s="216" t="e">
        <f t="shared" si="2"/>
        <v>#DIV/0!</v>
      </c>
      <c r="O10" s="115" t="e">
        <f t="shared" si="3"/>
        <v>#DIV/0!</v>
      </c>
    </row>
    <row r="11" spans="1:15" ht="15.75" customHeight="1">
      <c r="A11" s="14" t="s">
        <v>23</v>
      </c>
      <c r="B11" s="15"/>
      <c r="C11" s="15"/>
      <c r="D11" s="113"/>
      <c r="E11" s="113"/>
      <c r="F11" s="216" t="e">
        <f t="shared" si="0"/>
        <v>#DIV/0!</v>
      </c>
      <c r="G11" s="117"/>
      <c r="H11" s="128"/>
      <c r="I11" s="128"/>
      <c r="J11" s="216" t="e">
        <f t="shared" si="1"/>
        <v>#DIV/0!</v>
      </c>
      <c r="K11" s="15"/>
      <c r="L11" s="113"/>
      <c r="M11" s="113"/>
      <c r="N11" s="216" t="e">
        <f t="shared" si="2"/>
        <v>#DIV/0!</v>
      </c>
      <c r="O11" s="115" t="e">
        <f t="shared" si="3"/>
        <v>#DIV/0!</v>
      </c>
    </row>
    <row r="12" spans="1:15" ht="15.75" customHeight="1">
      <c r="A12" s="14" t="s">
        <v>24</v>
      </c>
      <c r="B12" s="15">
        <v>1000000</v>
      </c>
      <c r="C12" s="15">
        <v>1000000</v>
      </c>
      <c r="D12" s="113">
        <v>487881.42</v>
      </c>
      <c r="E12" s="113">
        <v>0</v>
      </c>
      <c r="F12" s="216">
        <f t="shared" si="0"/>
        <v>48.8</v>
      </c>
      <c r="G12" s="117">
        <v>1200000</v>
      </c>
      <c r="H12" s="128">
        <v>871480.25</v>
      </c>
      <c r="I12" s="128">
        <v>112779.6</v>
      </c>
      <c r="J12" s="216">
        <f t="shared" si="1"/>
        <v>82</v>
      </c>
      <c r="K12" s="15">
        <v>1200000</v>
      </c>
      <c r="L12" s="113">
        <v>1235747.86</v>
      </c>
      <c r="M12" s="113">
        <v>131095.6</v>
      </c>
      <c r="N12" s="216">
        <f t="shared" si="2"/>
        <v>113.9</v>
      </c>
      <c r="O12" s="115">
        <f t="shared" si="3"/>
        <v>136.7</v>
      </c>
    </row>
    <row r="13" spans="1:15" ht="15.75" customHeight="1">
      <c r="A13" s="14" t="s">
        <v>25</v>
      </c>
      <c r="B13" s="15">
        <v>60000</v>
      </c>
      <c r="C13" s="15">
        <v>60000</v>
      </c>
      <c r="D13" s="113">
        <v>38361</v>
      </c>
      <c r="E13" s="113">
        <v>0</v>
      </c>
      <c r="F13" s="216">
        <f t="shared" si="0"/>
        <v>63.9</v>
      </c>
      <c r="G13" s="117">
        <v>60000</v>
      </c>
      <c r="H13" s="128">
        <v>45306</v>
      </c>
      <c r="I13" s="128"/>
      <c r="J13" s="216">
        <f t="shared" si="1"/>
        <v>75.5</v>
      </c>
      <c r="K13" s="15">
        <v>60000</v>
      </c>
      <c r="L13" s="113">
        <v>54888</v>
      </c>
      <c r="M13" s="113"/>
      <c r="N13" s="216">
        <f t="shared" si="2"/>
        <v>91.5</v>
      </c>
      <c r="O13" s="115">
        <f t="shared" si="3"/>
        <v>91.5</v>
      </c>
    </row>
    <row r="14" spans="1:15" ht="15.75" customHeight="1">
      <c r="A14" s="14" t="s">
        <v>26</v>
      </c>
      <c r="B14" s="15">
        <v>3000</v>
      </c>
      <c r="C14" s="15">
        <v>3000</v>
      </c>
      <c r="D14" s="113">
        <v>849</v>
      </c>
      <c r="E14" s="113">
        <v>0</v>
      </c>
      <c r="F14" s="216">
        <f t="shared" si="0"/>
        <v>28.3</v>
      </c>
      <c r="G14" s="117">
        <v>3000</v>
      </c>
      <c r="H14" s="128">
        <v>2170</v>
      </c>
      <c r="I14" s="128"/>
      <c r="J14" s="216">
        <f t="shared" si="1"/>
        <v>72.3</v>
      </c>
      <c r="K14" s="15">
        <v>3000</v>
      </c>
      <c r="L14" s="113">
        <v>7162</v>
      </c>
      <c r="M14" s="113"/>
      <c r="N14" s="216">
        <f t="shared" si="2"/>
        <v>238.7</v>
      </c>
      <c r="O14" s="115">
        <f t="shared" si="3"/>
        <v>238.7</v>
      </c>
    </row>
    <row r="15" spans="1:15" ht="15.75" customHeight="1">
      <c r="A15" s="14" t="s">
        <v>27</v>
      </c>
      <c r="B15" s="15">
        <v>2000000</v>
      </c>
      <c r="C15" s="15">
        <v>2000000</v>
      </c>
      <c r="D15" s="113">
        <v>885107.96</v>
      </c>
      <c r="E15" s="113">
        <v>0</v>
      </c>
      <c r="F15" s="216">
        <f t="shared" si="0"/>
        <v>44.3</v>
      </c>
      <c r="G15" s="117">
        <v>2000000</v>
      </c>
      <c r="H15" s="128">
        <v>1213017.76</v>
      </c>
      <c r="I15" s="128"/>
      <c r="J15" s="216">
        <f t="shared" si="1"/>
        <v>60.7</v>
      </c>
      <c r="K15" s="15">
        <v>2000000</v>
      </c>
      <c r="L15" s="113">
        <v>1430150.47</v>
      </c>
      <c r="M15" s="113"/>
      <c r="N15" s="216">
        <f t="shared" si="2"/>
        <v>71.5</v>
      </c>
      <c r="O15" s="115">
        <f t="shared" si="3"/>
        <v>71.5</v>
      </c>
    </row>
    <row r="16" spans="1:15" ht="15.75" customHeight="1">
      <c r="A16" s="14" t="s">
        <v>28</v>
      </c>
      <c r="B16" s="15">
        <v>25278904</v>
      </c>
      <c r="C16" s="15">
        <v>25654555</v>
      </c>
      <c r="D16" s="113">
        <v>13698784</v>
      </c>
      <c r="E16" s="113">
        <v>46430</v>
      </c>
      <c r="F16" s="216">
        <f t="shared" si="0"/>
        <v>53.6</v>
      </c>
      <c r="G16" s="117">
        <v>25654555</v>
      </c>
      <c r="H16" s="128">
        <v>19956805</v>
      </c>
      <c r="I16" s="128">
        <v>197640</v>
      </c>
      <c r="J16" s="216">
        <f t="shared" si="1"/>
        <v>78.6</v>
      </c>
      <c r="K16" s="15">
        <v>25654555</v>
      </c>
      <c r="L16" s="113">
        <v>26203178</v>
      </c>
      <c r="M16" s="113">
        <v>235093</v>
      </c>
      <c r="N16" s="216">
        <f t="shared" si="2"/>
        <v>103.1</v>
      </c>
      <c r="O16" s="115">
        <f t="shared" si="3"/>
        <v>104.6</v>
      </c>
    </row>
    <row r="17" spans="1:15" ht="15.75" customHeight="1">
      <c r="A17" s="14" t="s">
        <v>29</v>
      </c>
      <c r="B17" s="15"/>
      <c r="C17" s="15"/>
      <c r="D17" s="113"/>
      <c r="E17" s="113"/>
      <c r="F17" s="216" t="e">
        <f t="shared" si="0"/>
        <v>#DIV/0!</v>
      </c>
      <c r="G17" s="117"/>
      <c r="H17" s="128"/>
      <c r="I17" s="128"/>
      <c r="J17" s="216" t="e">
        <f t="shared" si="1"/>
        <v>#DIV/0!</v>
      </c>
      <c r="K17" s="15"/>
      <c r="L17" s="113"/>
      <c r="M17" s="113"/>
      <c r="N17" s="216" t="e">
        <f t="shared" si="2"/>
        <v>#DIV/0!</v>
      </c>
      <c r="O17" s="115" t="e">
        <f t="shared" si="3"/>
        <v>#DIV/0!</v>
      </c>
    </row>
    <row r="18" spans="1:15" ht="15.75" customHeight="1">
      <c r="A18" s="14" t="s">
        <v>30</v>
      </c>
      <c r="B18" s="15"/>
      <c r="C18" s="15"/>
      <c r="D18" s="113"/>
      <c r="E18" s="113"/>
      <c r="F18" s="216" t="e">
        <f t="shared" si="0"/>
        <v>#DIV/0!</v>
      </c>
      <c r="G18" s="117"/>
      <c r="H18" s="128"/>
      <c r="I18" s="128"/>
      <c r="J18" s="216" t="e">
        <f t="shared" si="1"/>
        <v>#DIV/0!</v>
      </c>
      <c r="K18" s="15"/>
      <c r="L18" s="113"/>
      <c r="M18" s="113"/>
      <c r="N18" s="216" t="e">
        <f t="shared" si="2"/>
        <v>#DIV/0!</v>
      </c>
      <c r="O18" s="115" t="e">
        <f t="shared" si="3"/>
        <v>#DIV/0!</v>
      </c>
    </row>
    <row r="19" spans="1:15" ht="15.75" customHeight="1">
      <c r="A19" s="14" t="s">
        <v>31</v>
      </c>
      <c r="B19" s="15"/>
      <c r="C19" s="15"/>
      <c r="D19" s="113"/>
      <c r="E19" s="113"/>
      <c r="F19" s="216" t="e">
        <f t="shared" si="0"/>
        <v>#DIV/0!</v>
      </c>
      <c r="G19" s="117"/>
      <c r="H19" s="128"/>
      <c r="I19" s="128"/>
      <c r="J19" s="216" t="e">
        <f t="shared" si="1"/>
        <v>#DIV/0!</v>
      </c>
      <c r="K19" s="15"/>
      <c r="L19" s="113"/>
      <c r="M19" s="113"/>
      <c r="N19" s="216" t="e">
        <f t="shared" si="2"/>
        <v>#DIV/0!</v>
      </c>
      <c r="O19" s="115" t="e">
        <f t="shared" si="3"/>
        <v>#DIV/0!</v>
      </c>
    </row>
    <row r="20" spans="1:15" ht="15.75" customHeight="1">
      <c r="A20" s="14" t="s">
        <v>32</v>
      </c>
      <c r="B20" s="15"/>
      <c r="C20" s="15"/>
      <c r="D20" s="113"/>
      <c r="E20" s="113"/>
      <c r="F20" s="216" t="e">
        <f t="shared" si="0"/>
        <v>#DIV/0!</v>
      </c>
      <c r="G20" s="117"/>
      <c r="H20" s="128"/>
      <c r="I20" s="128"/>
      <c r="J20" s="216" t="e">
        <f t="shared" si="1"/>
        <v>#DIV/0!</v>
      </c>
      <c r="K20" s="15"/>
      <c r="L20" s="113"/>
      <c r="M20" s="113"/>
      <c r="N20" s="216" t="e">
        <f t="shared" si="2"/>
        <v>#DIV/0!</v>
      </c>
      <c r="O20" s="115" t="e">
        <f t="shared" si="3"/>
        <v>#DIV/0!</v>
      </c>
    </row>
    <row r="21" spans="1:15" ht="15.75" customHeight="1">
      <c r="A21" s="14" t="s">
        <v>33</v>
      </c>
      <c r="B21" s="15"/>
      <c r="C21" s="15"/>
      <c r="D21" s="113"/>
      <c r="E21" s="113"/>
      <c r="F21" s="216" t="e">
        <f t="shared" si="0"/>
        <v>#DIV/0!</v>
      </c>
      <c r="G21" s="117"/>
      <c r="H21" s="128"/>
      <c r="I21" s="128"/>
      <c r="J21" s="216" t="e">
        <f t="shared" si="1"/>
        <v>#DIV/0!</v>
      </c>
      <c r="K21" s="15"/>
      <c r="L21" s="113"/>
      <c r="M21" s="113"/>
      <c r="N21" s="216" t="e">
        <f t="shared" si="2"/>
        <v>#DIV/0!</v>
      </c>
      <c r="O21" s="115" t="e">
        <f t="shared" si="3"/>
        <v>#DIV/0!</v>
      </c>
    </row>
    <row r="22" spans="1:15" ht="15.75" customHeight="1">
      <c r="A22" s="14" t="s">
        <v>34</v>
      </c>
      <c r="B22" s="15"/>
      <c r="C22" s="15"/>
      <c r="D22" s="113"/>
      <c r="E22" s="113"/>
      <c r="F22" s="216" t="e">
        <f t="shared" si="0"/>
        <v>#DIV/0!</v>
      </c>
      <c r="G22" s="117"/>
      <c r="H22" s="128"/>
      <c r="I22" s="128"/>
      <c r="J22" s="216" t="e">
        <f t="shared" si="1"/>
        <v>#DIV/0!</v>
      </c>
      <c r="K22" s="15"/>
      <c r="L22" s="113"/>
      <c r="M22" s="113"/>
      <c r="N22" s="216" t="e">
        <f t="shared" si="2"/>
        <v>#DIV/0!</v>
      </c>
      <c r="O22" s="115" t="e">
        <f t="shared" si="3"/>
        <v>#DIV/0!</v>
      </c>
    </row>
    <row r="23" spans="1:15" ht="15.75" customHeight="1">
      <c r="A23" s="14" t="s">
        <v>35</v>
      </c>
      <c r="B23" s="15">
        <v>60000</v>
      </c>
      <c r="C23" s="15">
        <v>60000</v>
      </c>
      <c r="D23" s="113">
        <v>29117.9</v>
      </c>
      <c r="E23" s="113">
        <v>0</v>
      </c>
      <c r="F23" s="216">
        <f t="shared" si="0"/>
        <v>48.5</v>
      </c>
      <c r="G23" s="117">
        <v>60000</v>
      </c>
      <c r="H23" s="128">
        <v>39676.7</v>
      </c>
      <c r="I23" s="128"/>
      <c r="J23" s="216">
        <f t="shared" si="1"/>
        <v>66.1</v>
      </c>
      <c r="K23" s="15">
        <v>60000</v>
      </c>
      <c r="L23" s="113">
        <v>490804.9</v>
      </c>
      <c r="M23" s="113"/>
      <c r="N23" s="216">
        <f t="shared" si="2"/>
        <v>818</v>
      </c>
      <c r="O23" s="115">
        <f t="shared" si="3"/>
        <v>818</v>
      </c>
    </row>
    <row r="24" spans="1:15" ht="15.75" customHeight="1">
      <c r="A24" s="14" t="s">
        <v>36</v>
      </c>
      <c r="B24" s="15">
        <v>238004</v>
      </c>
      <c r="C24" s="15">
        <v>238004</v>
      </c>
      <c r="D24" s="113">
        <v>119002</v>
      </c>
      <c r="E24" s="113">
        <v>0</v>
      </c>
      <c r="F24" s="216">
        <f t="shared" si="0"/>
        <v>50</v>
      </c>
      <c r="G24" s="117">
        <v>238004</v>
      </c>
      <c r="H24" s="128">
        <v>119002</v>
      </c>
      <c r="I24" s="128"/>
      <c r="J24" s="216">
        <f t="shared" si="1"/>
        <v>50</v>
      </c>
      <c r="K24" s="15">
        <v>238004</v>
      </c>
      <c r="L24" s="113">
        <v>238004</v>
      </c>
      <c r="M24" s="113"/>
      <c r="N24" s="216">
        <f t="shared" si="2"/>
        <v>100</v>
      </c>
      <c r="O24" s="115">
        <f t="shared" si="3"/>
        <v>100</v>
      </c>
    </row>
    <row r="25" spans="1:15" ht="15.75" customHeight="1">
      <c r="A25" s="14" t="s">
        <v>37</v>
      </c>
      <c r="B25" s="15"/>
      <c r="C25" s="15"/>
      <c r="D25" s="113"/>
      <c r="E25" s="113"/>
      <c r="F25" s="216" t="e">
        <f t="shared" si="0"/>
        <v>#DIV/0!</v>
      </c>
      <c r="G25" s="117"/>
      <c r="H25" s="128"/>
      <c r="I25" s="128"/>
      <c r="J25" s="216" t="e">
        <f t="shared" si="1"/>
        <v>#DIV/0!</v>
      </c>
      <c r="K25" s="15"/>
      <c r="L25" s="113"/>
      <c r="M25" s="113"/>
      <c r="N25" s="216" t="e">
        <f t="shared" si="2"/>
        <v>#DIV/0!</v>
      </c>
      <c r="O25" s="115" t="e">
        <f t="shared" si="3"/>
        <v>#DIV/0!</v>
      </c>
    </row>
    <row r="26" spans="1:15" ht="15.75" customHeight="1">
      <c r="A26" s="14" t="s">
        <v>38</v>
      </c>
      <c r="B26" s="15"/>
      <c r="C26" s="15"/>
      <c r="D26" s="113"/>
      <c r="E26" s="113"/>
      <c r="F26" s="216" t="e">
        <f t="shared" si="0"/>
        <v>#DIV/0!</v>
      </c>
      <c r="G26" s="117"/>
      <c r="H26" s="128"/>
      <c r="I26" s="128"/>
      <c r="J26" s="216" t="e">
        <f t="shared" si="1"/>
        <v>#DIV/0!</v>
      </c>
      <c r="K26" s="15"/>
      <c r="L26" s="113"/>
      <c r="M26" s="113"/>
      <c r="N26" s="216" t="e">
        <f t="shared" si="2"/>
        <v>#DIV/0!</v>
      </c>
      <c r="O26" s="115" t="e">
        <f t="shared" si="3"/>
        <v>#DIV/0!</v>
      </c>
    </row>
    <row r="27" spans="1:15" ht="15.75" customHeight="1">
      <c r="A27" s="14" t="s">
        <v>39</v>
      </c>
      <c r="B27" s="15"/>
      <c r="C27" s="15"/>
      <c r="D27" s="113"/>
      <c r="E27" s="113"/>
      <c r="F27" s="216" t="e">
        <f t="shared" si="0"/>
        <v>#DIV/0!</v>
      </c>
      <c r="G27" s="117"/>
      <c r="H27" s="128"/>
      <c r="I27" s="128"/>
      <c r="J27" s="216" t="e">
        <f t="shared" si="1"/>
        <v>#DIV/0!</v>
      </c>
      <c r="K27" s="15"/>
      <c r="L27" s="113"/>
      <c r="M27" s="113"/>
      <c r="N27" s="216" t="e">
        <f t="shared" si="2"/>
        <v>#DIV/0!</v>
      </c>
      <c r="O27" s="115" t="e">
        <f t="shared" si="3"/>
        <v>#DIV/0!</v>
      </c>
    </row>
    <row r="28" spans="1:15" ht="15.75" customHeight="1">
      <c r="A28" s="14" t="s">
        <v>40</v>
      </c>
      <c r="B28" s="15"/>
      <c r="C28" s="15"/>
      <c r="D28" s="113"/>
      <c r="E28" s="113"/>
      <c r="F28" s="216" t="e">
        <f t="shared" si="0"/>
        <v>#DIV/0!</v>
      </c>
      <c r="G28" s="117"/>
      <c r="H28" s="128"/>
      <c r="I28" s="128"/>
      <c r="J28" s="216" t="e">
        <f t="shared" si="1"/>
        <v>#DIV/0!</v>
      </c>
      <c r="K28" s="15"/>
      <c r="L28" s="113"/>
      <c r="M28" s="113"/>
      <c r="N28" s="216" t="e">
        <f t="shared" si="2"/>
        <v>#DIV/0!</v>
      </c>
      <c r="O28" s="115" t="e">
        <f t="shared" si="3"/>
        <v>#DIV/0!</v>
      </c>
    </row>
    <row r="29" spans="1:15" ht="15.75" customHeight="1">
      <c r="A29" s="14" t="s">
        <v>41</v>
      </c>
      <c r="B29" s="15"/>
      <c r="C29" s="15"/>
      <c r="D29" s="113"/>
      <c r="E29" s="113"/>
      <c r="F29" s="216" t="e">
        <f t="shared" si="0"/>
        <v>#DIV/0!</v>
      </c>
      <c r="G29" s="117"/>
      <c r="H29" s="128"/>
      <c r="I29" s="128"/>
      <c r="J29" s="216" t="e">
        <f t="shared" si="1"/>
        <v>#DIV/0!</v>
      </c>
      <c r="K29" s="15"/>
      <c r="L29" s="113"/>
      <c r="M29" s="113"/>
      <c r="N29" s="216" t="e">
        <f t="shared" si="2"/>
        <v>#DIV/0!</v>
      </c>
      <c r="O29" s="115" t="e">
        <f t="shared" si="3"/>
        <v>#DIV/0!</v>
      </c>
    </row>
    <row r="30" spans="1:15" ht="15.75" customHeight="1">
      <c r="A30" s="14" t="s">
        <v>42</v>
      </c>
      <c r="B30" s="20"/>
      <c r="C30" s="20"/>
      <c r="D30" s="121"/>
      <c r="E30" s="121"/>
      <c r="F30" s="217" t="e">
        <f>ROUND((D30+E30)/(C30/100),1)</f>
        <v>#DIV/0!</v>
      </c>
      <c r="G30" s="119"/>
      <c r="H30" s="129"/>
      <c r="I30" s="129"/>
      <c r="J30" s="217" t="e">
        <f>ROUND((H30+I30)/(G30/100),1)</f>
        <v>#DIV/0!</v>
      </c>
      <c r="K30" s="20"/>
      <c r="L30" s="121"/>
      <c r="M30" s="121"/>
      <c r="N30" s="217" t="e">
        <f>ROUND((L30+M30)/(K30/100),1)</f>
        <v>#DIV/0!</v>
      </c>
      <c r="O30" s="115" t="e">
        <f t="shared" si="3"/>
        <v>#DIV/0!</v>
      </c>
    </row>
    <row r="31" spans="1:15" ht="15.75" customHeight="1" thickBot="1">
      <c r="A31" s="25" t="s">
        <v>43</v>
      </c>
      <c r="B31" s="20"/>
      <c r="C31" s="20"/>
      <c r="D31" s="121"/>
      <c r="E31" s="121"/>
      <c r="F31" s="217" t="e">
        <f>ROUND((D31+E31)/(C31/100),1)</f>
        <v>#DIV/0!</v>
      </c>
      <c r="G31" s="119"/>
      <c r="H31" s="129"/>
      <c r="I31" s="129"/>
      <c r="J31" s="217" t="e">
        <f>ROUND((H31+I31)/(G31/100),1)</f>
        <v>#DIV/0!</v>
      </c>
      <c r="K31" s="20"/>
      <c r="L31" s="121"/>
      <c r="M31" s="121"/>
      <c r="N31" s="217" t="e">
        <f>ROUND((L31+M31)/(K31/100),1)</f>
        <v>#DIV/0!</v>
      </c>
      <c r="O31" s="115" t="e">
        <f t="shared" si="3"/>
        <v>#DIV/0!</v>
      </c>
    </row>
    <row r="32" spans="1:15" ht="15.75" customHeight="1" thickBot="1">
      <c r="A32" s="28" t="s">
        <v>44</v>
      </c>
      <c r="B32" s="29">
        <f>SUM(B5:B30)</f>
        <v>36363842</v>
      </c>
      <c r="C32" s="30">
        <f>SUM(C5:C30)</f>
        <v>38157671.6</v>
      </c>
      <c r="D32" s="31">
        <f>SUM(D5:D30)</f>
        <v>19038763.72</v>
      </c>
      <c r="E32" s="32">
        <f>SUM(E5:E30)</f>
        <v>46430</v>
      </c>
      <c r="F32" s="218">
        <f t="shared" si="0"/>
        <v>50</v>
      </c>
      <c r="G32" s="131">
        <f>SUM(G5:G30)</f>
        <v>38469594.6</v>
      </c>
      <c r="H32" s="133">
        <f>SUM(H5:H30)</f>
        <v>28547296.099999998</v>
      </c>
      <c r="I32" s="133">
        <f>SUM(I5:I30)</f>
        <v>439114.6</v>
      </c>
      <c r="J32" s="218">
        <f t="shared" si="1"/>
        <v>75.3</v>
      </c>
      <c r="K32" s="29">
        <f>SUM(K5:K30)</f>
        <v>38469594.6</v>
      </c>
      <c r="L32" s="31">
        <f>SUM(L5:L30)</f>
        <v>37344501.61</v>
      </c>
      <c r="M32" s="32">
        <f>SUM(M5:M30)</f>
        <v>578531.6</v>
      </c>
      <c r="N32" s="218">
        <f t="shared" si="2"/>
        <v>98.6</v>
      </c>
      <c r="O32" s="115">
        <f t="shared" si="3"/>
        <v>104.3</v>
      </c>
    </row>
    <row r="35" spans="1:2" ht="15.75" thickBot="1">
      <c r="A35" s="35" t="s">
        <v>45</v>
      </c>
      <c r="B35" s="35"/>
    </row>
    <row r="36" spans="1:7" ht="15.75" thickBot="1">
      <c r="A36" s="37"/>
      <c r="B36" s="105" t="s">
        <v>10</v>
      </c>
      <c r="C36" s="106" t="s">
        <v>14</v>
      </c>
      <c r="D36" s="107" t="s">
        <v>15</v>
      </c>
      <c r="G36" s="108"/>
    </row>
    <row r="37" spans="1:4" ht="15">
      <c r="A37" s="41" t="s">
        <v>46</v>
      </c>
      <c r="B37" s="13">
        <v>412468.42</v>
      </c>
      <c r="C37" s="112">
        <v>711268.42</v>
      </c>
      <c r="D37" s="301">
        <v>787212.42</v>
      </c>
    </row>
    <row r="38" spans="1:4" ht="15">
      <c r="A38" s="41" t="s">
        <v>47</v>
      </c>
      <c r="B38" s="19">
        <v>25000</v>
      </c>
      <c r="C38" s="113">
        <v>25000</v>
      </c>
      <c r="D38" s="298">
        <v>23500</v>
      </c>
    </row>
    <row r="39" spans="1:4" ht="15">
      <c r="A39" s="41" t="s">
        <v>48</v>
      </c>
      <c r="B39" s="19">
        <v>268554.37</v>
      </c>
      <c r="C39" s="113">
        <v>265929.78</v>
      </c>
      <c r="D39" s="298">
        <v>315208.78</v>
      </c>
    </row>
    <row r="40" spans="1:4" ht="15">
      <c r="A40" s="41" t="s">
        <v>49</v>
      </c>
      <c r="B40" s="19"/>
      <c r="C40" s="113"/>
      <c r="D40" s="298"/>
    </row>
    <row r="41" spans="1:4" ht="15">
      <c r="A41" s="41" t="s">
        <v>50</v>
      </c>
      <c r="B41" s="19">
        <v>146861.54</v>
      </c>
      <c r="C41" s="113">
        <v>146861.54</v>
      </c>
      <c r="D41" s="298">
        <v>919819.14</v>
      </c>
    </row>
    <row r="42" spans="1:4" ht="15.75" thickBot="1">
      <c r="A42" s="46" t="s">
        <v>51</v>
      </c>
      <c r="B42" s="114">
        <v>370754.08</v>
      </c>
      <c r="C42" s="299">
        <v>370754.08</v>
      </c>
      <c r="D42" s="300">
        <v>80870.08</v>
      </c>
    </row>
    <row r="47" spans="1:11" ht="16.5" thickBot="1">
      <c r="A47" s="1" t="s">
        <v>52</v>
      </c>
      <c r="B47" s="1" t="s">
        <v>1</v>
      </c>
      <c r="C47" s="1"/>
      <c r="F47" s="139"/>
      <c r="G47" s="1"/>
      <c r="J47" s="139"/>
      <c r="K47" s="1"/>
    </row>
    <row r="48" spans="1:15" s="135" customFormat="1" ht="14.25">
      <c r="A48" s="4" t="s">
        <v>2</v>
      </c>
      <c r="B48" s="151" t="s">
        <v>3</v>
      </c>
      <c r="C48" s="154" t="s">
        <v>4</v>
      </c>
      <c r="D48" s="162" t="s">
        <v>5</v>
      </c>
      <c r="E48" s="163"/>
      <c r="F48" s="164" t="s">
        <v>6</v>
      </c>
      <c r="G48" s="152" t="s">
        <v>4</v>
      </c>
      <c r="H48" s="103" t="s">
        <v>7</v>
      </c>
      <c r="I48" s="165"/>
      <c r="J48" s="164" t="s">
        <v>6</v>
      </c>
      <c r="K48" s="166" t="s">
        <v>4</v>
      </c>
      <c r="L48" s="103" t="s">
        <v>8</v>
      </c>
      <c r="M48" s="165"/>
      <c r="N48" s="164" t="s">
        <v>6</v>
      </c>
      <c r="O48" s="140" t="s">
        <v>91</v>
      </c>
    </row>
    <row r="49" spans="1:15" s="135" customFormat="1" ht="15" thickBot="1">
      <c r="A49" s="7"/>
      <c r="B49" s="156" t="s">
        <v>9</v>
      </c>
      <c r="C49" s="160" t="s">
        <v>10</v>
      </c>
      <c r="D49" s="167" t="s">
        <v>11</v>
      </c>
      <c r="E49" s="159" t="s">
        <v>12</v>
      </c>
      <c r="F49" s="168" t="s">
        <v>13</v>
      </c>
      <c r="G49" s="157" t="s">
        <v>14</v>
      </c>
      <c r="H49" s="158" t="s">
        <v>11</v>
      </c>
      <c r="I49" s="169" t="s">
        <v>12</v>
      </c>
      <c r="J49" s="168" t="s">
        <v>13</v>
      </c>
      <c r="K49" s="170" t="s">
        <v>15</v>
      </c>
      <c r="L49" s="158" t="s">
        <v>11</v>
      </c>
      <c r="M49" s="169" t="s">
        <v>12</v>
      </c>
      <c r="N49" s="168" t="s">
        <v>13</v>
      </c>
      <c r="O49" s="141" t="s">
        <v>92</v>
      </c>
    </row>
    <row r="50" spans="1:15" ht="15">
      <c r="A50" s="54" t="s">
        <v>53</v>
      </c>
      <c r="B50" s="115"/>
      <c r="C50" s="55"/>
      <c r="D50" s="60"/>
      <c r="E50" s="61"/>
      <c r="F50" s="58" t="e">
        <f>ROUND((D50+E50)/(C50/100),1)</f>
        <v>#DIV/0!</v>
      </c>
      <c r="G50" s="55"/>
      <c r="H50" s="60"/>
      <c r="I50" s="61"/>
      <c r="J50" s="58" t="e">
        <f>ROUND((H50+I50)/(G50/100),1)</f>
        <v>#DIV/0!</v>
      </c>
      <c r="K50" s="55"/>
      <c r="L50" s="60"/>
      <c r="M50" s="61"/>
      <c r="N50" s="58" t="e">
        <f>ROUND((L50+M50)/(K50/100),1)</f>
        <v>#DIV/0!</v>
      </c>
      <c r="O50" s="115" t="e">
        <f aca="true" t="shared" si="4" ref="O50:O81">ROUND((L50+M50)/(B50/100),1)</f>
        <v>#DIV/0!</v>
      </c>
    </row>
    <row r="51" spans="1:15" ht="15">
      <c r="A51" s="62" t="s">
        <v>54</v>
      </c>
      <c r="B51" s="63">
        <v>2600000</v>
      </c>
      <c r="C51" s="64">
        <v>2600000</v>
      </c>
      <c r="D51" s="65">
        <v>1413618</v>
      </c>
      <c r="E51" s="66"/>
      <c r="F51" s="67">
        <f aca="true" t="shared" si="5" ref="F51:F81">ROUND((D51+E51)/(C51/100),1)</f>
        <v>54.4</v>
      </c>
      <c r="G51" s="64">
        <v>2600000</v>
      </c>
      <c r="H51" s="65">
        <v>1659809</v>
      </c>
      <c r="I51" s="66"/>
      <c r="J51" s="67">
        <f aca="true" t="shared" si="6" ref="J51:J81">ROUND((H51+I51)/(G51/100),1)</f>
        <v>63.8</v>
      </c>
      <c r="K51" s="64">
        <v>2600000</v>
      </c>
      <c r="L51" s="65">
        <v>2318051</v>
      </c>
      <c r="M51" s="66"/>
      <c r="N51" s="67">
        <f aca="true" t="shared" si="7" ref="N51:N81">ROUND((L51+M51)/(K51/100),1)</f>
        <v>89.2</v>
      </c>
      <c r="O51" s="115">
        <f t="shared" si="4"/>
        <v>89.2</v>
      </c>
    </row>
    <row r="52" spans="1:15" ht="15">
      <c r="A52" s="62" t="s">
        <v>55</v>
      </c>
      <c r="B52" s="63"/>
      <c r="C52" s="64"/>
      <c r="D52" s="65"/>
      <c r="E52" s="66"/>
      <c r="F52" s="67" t="e">
        <f t="shared" si="5"/>
        <v>#DIV/0!</v>
      </c>
      <c r="G52" s="64"/>
      <c r="H52" s="65"/>
      <c r="I52" s="66"/>
      <c r="J52" s="67" t="e">
        <f t="shared" si="6"/>
        <v>#DIV/0!</v>
      </c>
      <c r="K52" s="64"/>
      <c r="L52" s="65"/>
      <c r="M52" s="66"/>
      <c r="N52" s="67" t="e">
        <f t="shared" si="7"/>
        <v>#DIV/0!</v>
      </c>
      <c r="O52" s="115" t="e">
        <f t="shared" si="4"/>
        <v>#DIV/0!</v>
      </c>
    </row>
    <row r="53" spans="1:15" ht="15">
      <c r="A53" s="62" t="s">
        <v>56</v>
      </c>
      <c r="B53" s="63"/>
      <c r="C53" s="64"/>
      <c r="D53" s="65"/>
      <c r="E53" s="66"/>
      <c r="F53" s="67" t="e">
        <f t="shared" si="5"/>
        <v>#DIV/0!</v>
      </c>
      <c r="G53" s="64"/>
      <c r="H53" s="65"/>
      <c r="I53" s="66"/>
      <c r="J53" s="67" t="e">
        <f t="shared" si="6"/>
        <v>#DIV/0!</v>
      </c>
      <c r="K53" s="64"/>
      <c r="L53" s="65"/>
      <c r="M53" s="66"/>
      <c r="N53" s="67" t="e">
        <f t="shared" si="7"/>
        <v>#DIV/0!</v>
      </c>
      <c r="O53" s="115" t="e">
        <f t="shared" si="4"/>
        <v>#DIV/0!</v>
      </c>
    </row>
    <row r="54" spans="1:15" ht="15">
      <c r="A54" s="62" t="s">
        <v>57</v>
      </c>
      <c r="B54" s="63"/>
      <c r="C54" s="64"/>
      <c r="D54" s="65"/>
      <c r="E54" s="66"/>
      <c r="F54" s="67" t="e">
        <f t="shared" si="5"/>
        <v>#DIV/0!</v>
      </c>
      <c r="G54" s="64"/>
      <c r="H54" s="65"/>
      <c r="I54" s="66"/>
      <c r="J54" s="67" t="e">
        <f t="shared" si="6"/>
        <v>#DIV/0!</v>
      </c>
      <c r="K54" s="64"/>
      <c r="L54" s="65"/>
      <c r="M54" s="66"/>
      <c r="N54" s="67" t="e">
        <f t="shared" si="7"/>
        <v>#DIV/0!</v>
      </c>
      <c r="O54" s="115" t="e">
        <f t="shared" si="4"/>
        <v>#DIV/0!</v>
      </c>
    </row>
    <row r="55" spans="1:15" ht="15">
      <c r="A55" s="62" t="s">
        <v>58</v>
      </c>
      <c r="B55" s="63"/>
      <c r="C55" s="64"/>
      <c r="D55" s="65"/>
      <c r="E55" s="66"/>
      <c r="F55" s="67" t="e">
        <f t="shared" si="5"/>
        <v>#DIV/0!</v>
      </c>
      <c r="G55" s="64"/>
      <c r="H55" s="65"/>
      <c r="I55" s="66"/>
      <c r="J55" s="67" t="e">
        <f t="shared" si="6"/>
        <v>#DIV/0!</v>
      </c>
      <c r="K55" s="64"/>
      <c r="L55" s="65"/>
      <c r="M55" s="66"/>
      <c r="N55" s="67" t="e">
        <f t="shared" si="7"/>
        <v>#DIV/0!</v>
      </c>
      <c r="O55" s="115" t="e">
        <f t="shared" si="4"/>
        <v>#DIV/0!</v>
      </c>
    </row>
    <row r="56" spans="1:15" ht="15">
      <c r="A56" s="62" t="s">
        <v>59</v>
      </c>
      <c r="B56" s="63"/>
      <c r="C56" s="64"/>
      <c r="D56" s="65"/>
      <c r="E56" s="66"/>
      <c r="F56" s="67" t="e">
        <f t="shared" si="5"/>
        <v>#DIV/0!</v>
      </c>
      <c r="G56" s="64"/>
      <c r="H56" s="65"/>
      <c r="I56" s="66"/>
      <c r="J56" s="67" t="e">
        <f t="shared" si="6"/>
        <v>#DIV/0!</v>
      </c>
      <c r="K56" s="64"/>
      <c r="L56" s="65"/>
      <c r="M56" s="66"/>
      <c r="N56" s="67" t="e">
        <f t="shared" si="7"/>
        <v>#DIV/0!</v>
      </c>
      <c r="O56" s="115" t="e">
        <f t="shared" si="4"/>
        <v>#DIV/0!</v>
      </c>
    </row>
    <row r="57" spans="1:15" ht="15">
      <c r="A57" s="62" t="s">
        <v>60</v>
      </c>
      <c r="B57" s="63"/>
      <c r="C57" s="64"/>
      <c r="D57" s="65"/>
      <c r="E57" s="66"/>
      <c r="F57" s="67" t="e">
        <f t="shared" si="5"/>
        <v>#DIV/0!</v>
      </c>
      <c r="G57" s="64"/>
      <c r="H57" s="65"/>
      <c r="I57" s="66"/>
      <c r="J57" s="67" t="e">
        <f t="shared" si="6"/>
        <v>#DIV/0!</v>
      </c>
      <c r="K57" s="64"/>
      <c r="L57" s="65"/>
      <c r="M57" s="66"/>
      <c r="N57" s="67" t="e">
        <f t="shared" si="7"/>
        <v>#DIV/0!</v>
      </c>
      <c r="O57" s="115" t="e">
        <f t="shared" si="4"/>
        <v>#DIV/0!</v>
      </c>
    </row>
    <row r="58" spans="1:15" ht="15">
      <c r="A58" s="62" t="s">
        <v>61</v>
      </c>
      <c r="B58" s="63"/>
      <c r="C58" s="64"/>
      <c r="D58" s="65"/>
      <c r="E58" s="66"/>
      <c r="F58" s="67" t="e">
        <f t="shared" si="5"/>
        <v>#DIV/0!</v>
      </c>
      <c r="G58" s="64"/>
      <c r="H58" s="65"/>
      <c r="I58" s="66"/>
      <c r="J58" s="67" t="e">
        <f t="shared" si="6"/>
        <v>#DIV/0!</v>
      </c>
      <c r="K58" s="64"/>
      <c r="L58" s="65"/>
      <c r="M58" s="66"/>
      <c r="N58" s="67" t="e">
        <f t="shared" si="7"/>
        <v>#DIV/0!</v>
      </c>
      <c r="O58" s="115" t="e">
        <f t="shared" si="4"/>
        <v>#DIV/0!</v>
      </c>
    </row>
    <row r="59" spans="1:15" ht="15">
      <c r="A59" s="62" t="s">
        <v>62</v>
      </c>
      <c r="B59" s="63"/>
      <c r="C59" s="64"/>
      <c r="D59" s="65"/>
      <c r="E59" s="66"/>
      <c r="F59" s="67" t="e">
        <f t="shared" si="5"/>
        <v>#DIV/0!</v>
      </c>
      <c r="G59" s="64"/>
      <c r="H59" s="65"/>
      <c r="I59" s="66"/>
      <c r="J59" s="67" t="e">
        <f t="shared" si="6"/>
        <v>#DIV/0!</v>
      </c>
      <c r="K59" s="64"/>
      <c r="L59" s="65"/>
      <c r="M59" s="66"/>
      <c r="N59" s="67" t="e">
        <f t="shared" si="7"/>
        <v>#DIV/0!</v>
      </c>
      <c r="O59" s="115" t="e">
        <f t="shared" si="4"/>
        <v>#DIV/0!</v>
      </c>
    </row>
    <row r="60" spans="1:15" ht="15">
      <c r="A60" s="62" t="s">
        <v>63</v>
      </c>
      <c r="B60" s="63"/>
      <c r="C60" s="64"/>
      <c r="D60" s="65"/>
      <c r="E60" s="66"/>
      <c r="F60" s="67" t="e">
        <f t="shared" si="5"/>
        <v>#DIV/0!</v>
      </c>
      <c r="G60" s="64"/>
      <c r="H60" s="65"/>
      <c r="I60" s="66"/>
      <c r="J60" s="67" t="e">
        <f t="shared" si="6"/>
        <v>#DIV/0!</v>
      </c>
      <c r="K60" s="64"/>
      <c r="L60" s="65"/>
      <c r="M60" s="66"/>
      <c r="N60" s="67" t="e">
        <f t="shared" si="7"/>
        <v>#DIV/0!</v>
      </c>
      <c r="O60" s="115" t="e">
        <f t="shared" si="4"/>
        <v>#DIV/0!</v>
      </c>
    </row>
    <row r="61" spans="1:15" ht="15">
      <c r="A61" s="62" t="s">
        <v>64</v>
      </c>
      <c r="B61" s="63"/>
      <c r="C61" s="64"/>
      <c r="D61" s="65"/>
      <c r="E61" s="66"/>
      <c r="F61" s="67" t="e">
        <f t="shared" si="5"/>
        <v>#DIV/0!</v>
      </c>
      <c r="G61" s="64"/>
      <c r="H61" s="65"/>
      <c r="I61" s="66"/>
      <c r="J61" s="67" t="e">
        <f t="shared" si="6"/>
        <v>#DIV/0!</v>
      </c>
      <c r="K61" s="64"/>
      <c r="L61" s="65"/>
      <c r="M61" s="66"/>
      <c r="N61" s="67" t="e">
        <f t="shared" si="7"/>
        <v>#DIV/0!</v>
      </c>
      <c r="O61" s="115" t="e">
        <f t="shared" si="4"/>
        <v>#DIV/0!</v>
      </c>
    </row>
    <row r="62" spans="1:15" ht="15">
      <c r="A62" s="62" t="s">
        <v>65</v>
      </c>
      <c r="B62" s="63"/>
      <c r="C62" s="64"/>
      <c r="D62" s="65"/>
      <c r="E62" s="66"/>
      <c r="F62" s="67" t="e">
        <f t="shared" si="5"/>
        <v>#DIV/0!</v>
      </c>
      <c r="G62" s="64"/>
      <c r="H62" s="65"/>
      <c r="I62" s="66"/>
      <c r="J62" s="67" t="e">
        <f t="shared" si="6"/>
        <v>#DIV/0!</v>
      </c>
      <c r="K62" s="64"/>
      <c r="L62" s="65"/>
      <c r="M62" s="66"/>
      <c r="N62" s="67" t="e">
        <f t="shared" si="7"/>
        <v>#DIV/0!</v>
      </c>
      <c r="O62" s="115" t="e">
        <f t="shared" si="4"/>
        <v>#DIV/0!</v>
      </c>
    </row>
    <row r="63" spans="1:15" ht="15">
      <c r="A63" s="62" t="s">
        <v>66</v>
      </c>
      <c r="B63" s="63"/>
      <c r="C63" s="64"/>
      <c r="D63" s="65"/>
      <c r="E63" s="66"/>
      <c r="F63" s="67" t="e">
        <f t="shared" si="5"/>
        <v>#DIV/0!</v>
      </c>
      <c r="G63" s="64"/>
      <c r="H63" s="65"/>
      <c r="I63" s="66"/>
      <c r="J63" s="67" t="e">
        <f t="shared" si="6"/>
        <v>#DIV/0!</v>
      </c>
      <c r="K63" s="64"/>
      <c r="L63" s="65"/>
      <c r="M63" s="66"/>
      <c r="N63" s="67" t="e">
        <f t="shared" si="7"/>
        <v>#DIV/0!</v>
      </c>
      <c r="O63" s="115" t="e">
        <f t="shared" si="4"/>
        <v>#DIV/0!</v>
      </c>
    </row>
    <row r="64" spans="1:15" ht="15">
      <c r="A64" s="62" t="s">
        <v>67</v>
      </c>
      <c r="B64" s="63"/>
      <c r="C64" s="64"/>
      <c r="D64" s="65"/>
      <c r="E64" s="66"/>
      <c r="F64" s="67" t="e">
        <f t="shared" si="5"/>
        <v>#DIV/0!</v>
      </c>
      <c r="G64" s="64"/>
      <c r="H64" s="65"/>
      <c r="I64" s="66"/>
      <c r="J64" s="67" t="e">
        <f t="shared" si="6"/>
        <v>#DIV/0!</v>
      </c>
      <c r="K64" s="64"/>
      <c r="L64" s="65"/>
      <c r="M64" s="66"/>
      <c r="N64" s="67" t="e">
        <f t="shared" si="7"/>
        <v>#DIV/0!</v>
      </c>
      <c r="O64" s="115" t="e">
        <f t="shared" si="4"/>
        <v>#DIV/0!</v>
      </c>
    </row>
    <row r="65" spans="1:15" ht="15">
      <c r="A65" s="62" t="s">
        <v>68</v>
      </c>
      <c r="B65" s="63">
        <v>500000</v>
      </c>
      <c r="C65" s="64">
        <v>500000</v>
      </c>
      <c r="D65" s="65">
        <v>378546</v>
      </c>
      <c r="E65" s="66"/>
      <c r="F65" s="67">
        <f t="shared" si="5"/>
        <v>75.7</v>
      </c>
      <c r="G65" s="64">
        <v>200000</v>
      </c>
      <c r="H65" s="65">
        <v>79746</v>
      </c>
      <c r="I65" s="66"/>
      <c r="J65" s="67">
        <f t="shared" si="6"/>
        <v>39.9</v>
      </c>
      <c r="K65" s="64">
        <v>100000</v>
      </c>
      <c r="L65" s="65">
        <v>81246</v>
      </c>
      <c r="M65" s="66"/>
      <c r="N65" s="67">
        <f t="shared" si="7"/>
        <v>81.2</v>
      </c>
      <c r="O65" s="115">
        <f t="shared" si="4"/>
        <v>16.2</v>
      </c>
    </row>
    <row r="66" spans="1:15" ht="15">
      <c r="A66" s="62" t="s">
        <v>69</v>
      </c>
      <c r="B66" s="63">
        <v>1500000</v>
      </c>
      <c r="C66" s="64">
        <v>1500000</v>
      </c>
      <c r="D66" s="65">
        <v>665633.5</v>
      </c>
      <c r="E66" s="66">
        <v>430535</v>
      </c>
      <c r="F66" s="67">
        <f t="shared" si="5"/>
        <v>73.1</v>
      </c>
      <c r="G66" s="64">
        <v>1500000</v>
      </c>
      <c r="H66" s="65">
        <v>955465.5</v>
      </c>
      <c r="I66" s="66">
        <v>443657</v>
      </c>
      <c r="J66" s="67">
        <f t="shared" si="6"/>
        <v>93.3</v>
      </c>
      <c r="K66" s="64">
        <v>1600000</v>
      </c>
      <c r="L66" s="65">
        <v>1328495.5</v>
      </c>
      <c r="M66" s="66">
        <v>622773</v>
      </c>
      <c r="N66" s="67">
        <f t="shared" si="7"/>
        <v>122</v>
      </c>
      <c r="O66" s="115">
        <f t="shared" si="4"/>
        <v>130.1</v>
      </c>
    </row>
    <row r="67" spans="1:15" ht="15">
      <c r="A67" s="62" t="s">
        <v>70</v>
      </c>
      <c r="B67" s="63">
        <v>1500</v>
      </c>
      <c r="C67" s="64">
        <v>1500</v>
      </c>
      <c r="D67" s="65">
        <v>394.2</v>
      </c>
      <c r="E67" s="66"/>
      <c r="F67" s="67">
        <f t="shared" si="5"/>
        <v>26.3</v>
      </c>
      <c r="G67" s="64">
        <v>1500</v>
      </c>
      <c r="H67" s="65">
        <v>709.24</v>
      </c>
      <c r="I67" s="66"/>
      <c r="J67" s="67">
        <f t="shared" si="6"/>
        <v>47.3</v>
      </c>
      <c r="K67" s="64">
        <v>1500</v>
      </c>
      <c r="L67" s="65">
        <v>942.25</v>
      </c>
      <c r="M67" s="66"/>
      <c r="N67" s="67">
        <f t="shared" si="7"/>
        <v>62.8</v>
      </c>
      <c r="O67" s="115">
        <f t="shared" si="4"/>
        <v>62.8</v>
      </c>
    </row>
    <row r="68" spans="1:15" ht="15">
      <c r="A68" s="62" t="s">
        <v>71</v>
      </c>
      <c r="B68" s="63"/>
      <c r="C68" s="64"/>
      <c r="D68" s="65"/>
      <c r="E68" s="66"/>
      <c r="F68" s="67" t="e">
        <f t="shared" si="5"/>
        <v>#DIV/0!</v>
      </c>
      <c r="G68" s="64"/>
      <c r="H68" s="65"/>
      <c r="I68" s="66"/>
      <c r="J68" s="67" t="e">
        <f t="shared" si="6"/>
        <v>#DIV/0!</v>
      </c>
      <c r="K68" s="64"/>
      <c r="L68" s="65"/>
      <c r="M68" s="66"/>
      <c r="N68" s="67" t="e">
        <f t="shared" si="7"/>
        <v>#DIV/0!</v>
      </c>
      <c r="O68" s="115" t="e">
        <f t="shared" si="4"/>
        <v>#DIV/0!</v>
      </c>
    </row>
    <row r="69" spans="1:15" ht="15">
      <c r="A69" s="62" t="s">
        <v>72</v>
      </c>
      <c r="B69" s="63"/>
      <c r="C69" s="64"/>
      <c r="D69" s="65"/>
      <c r="E69" s="66"/>
      <c r="F69" s="67" t="e">
        <f t="shared" si="5"/>
        <v>#DIV/0!</v>
      </c>
      <c r="G69" s="64"/>
      <c r="H69" s="65"/>
      <c r="I69" s="66"/>
      <c r="J69" s="67" t="e">
        <f t="shared" si="6"/>
        <v>#DIV/0!</v>
      </c>
      <c r="K69" s="64"/>
      <c r="L69" s="65"/>
      <c r="M69" s="66"/>
      <c r="N69" s="67" t="e">
        <f t="shared" si="7"/>
        <v>#DIV/0!</v>
      </c>
      <c r="O69" s="115" t="e">
        <f t="shared" si="4"/>
        <v>#DIV/0!</v>
      </c>
    </row>
    <row r="70" spans="1:15" ht="15">
      <c r="A70" s="62" t="s">
        <v>73</v>
      </c>
      <c r="B70" s="63"/>
      <c r="C70" s="64"/>
      <c r="D70" s="65"/>
      <c r="E70" s="66"/>
      <c r="F70" s="67" t="e">
        <f t="shared" si="5"/>
        <v>#DIV/0!</v>
      </c>
      <c r="G70" s="64"/>
      <c r="H70" s="65"/>
      <c r="I70" s="66"/>
      <c r="J70" s="67" t="e">
        <f t="shared" si="6"/>
        <v>#DIV/0!</v>
      </c>
      <c r="K70" s="64"/>
      <c r="L70" s="65"/>
      <c r="M70" s="66"/>
      <c r="N70" s="67" t="e">
        <f t="shared" si="7"/>
        <v>#DIV/0!</v>
      </c>
      <c r="O70" s="115" t="e">
        <f t="shared" si="4"/>
        <v>#DIV/0!</v>
      </c>
    </row>
    <row r="71" spans="1:15" ht="15">
      <c r="A71" s="72" t="s">
        <v>74</v>
      </c>
      <c r="B71" s="63">
        <f>SUM(B50:B70)</f>
        <v>4601500</v>
      </c>
      <c r="C71" s="64">
        <f>SUM(C50:C70)</f>
        <v>4601500</v>
      </c>
      <c r="D71" s="65">
        <f>SUM(D50:D70)</f>
        <v>2458191.7</v>
      </c>
      <c r="E71" s="66">
        <f>SUM(E50:E70)</f>
        <v>430535</v>
      </c>
      <c r="F71" s="67">
        <f t="shared" si="5"/>
        <v>62.8</v>
      </c>
      <c r="G71" s="64">
        <f>SUM(G51:G70)</f>
        <v>4301500</v>
      </c>
      <c r="H71" s="65">
        <f>SUM(H51:H70)</f>
        <v>2695729.74</v>
      </c>
      <c r="I71" s="66">
        <f>SUM(I51:I70)</f>
        <v>443657</v>
      </c>
      <c r="J71" s="67">
        <f t="shared" si="6"/>
        <v>73</v>
      </c>
      <c r="K71" s="64">
        <f>SUM(K51:K70)</f>
        <v>4301500</v>
      </c>
      <c r="L71" s="65"/>
      <c r="M71" s="66"/>
      <c r="N71" s="67" t="e">
        <f>ROUND((L71+M71)/(#REF!/100),1)</f>
        <v>#REF!</v>
      </c>
      <c r="O71" s="115">
        <f t="shared" si="4"/>
        <v>0</v>
      </c>
    </row>
    <row r="72" spans="1:15" ht="15">
      <c r="A72" s="62" t="s">
        <v>75</v>
      </c>
      <c r="B72" s="73"/>
      <c r="C72" s="74"/>
      <c r="D72" s="75"/>
      <c r="E72" s="76"/>
      <c r="F72" s="67" t="e">
        <f t="shared" si="5"/>
        <v>#DIV/0!</v>
      </c>
      <c r="G72" s="74"/>
      <c r="H72" s="75"/>
      <c r="I72" s="76"/>
      <c r="J72" s="67" t="e">
        <f t="shared" si="6"/>
        <v>#DIV/0!</v>
      </c>
      <c r="K72" s="74"/>
      <c r="L72" s="75"/>
      <c r="M72" s="76"/>
      <c r="N72" s="67" t="e">
        <f t="shared" si="7"/>
        <v>#DIV/0!</v>
      </c>
      <c r="O72" s="115" t="e">
        <f t="shared" si="4"/>
        <v>#DIV/0!</v>
      </c>
    </row>
    <row r="73" spans="1:15" ht="15">
      <c r="A73" s="62" t="s">
        <v>76</v>
      </c>
      <c r="B73" s="73">
        <v>5990703</v>
      </c>
      <c r="C73" s="74">
        <v>5990703</v>
      </c>
      <c r="D73" s="75">
        <v>2995351.5</v>
      </c>
      <c r="E73" s="76"/>
      <c r="F73" s="81">
        <f t="shared" si="5"/>
        <v>50</v>
      </c>
      <c r="G73" s="74">
        <v>5990703</v>
      </c>
      <c r="H73" s="75">
        <v>4493027.25</v>
      </c>
      <c r="I73" s="76"/>
      <c r="J73" s="81">
        <f t="shared" si="6"/>
        <v>75</v>
      </c>
      <c r="K73" s="74">
        <v>5990703</v>
      </c>
      <c r="L73" s="75">
        <v>6090703</v>
      </c>
      <c r="M73" s="76"/>
      <c r="N73" s="81">
        <f t="shared" si="7"/>
        <v>101.7</v>
      </c>
      <c r="O73" s="115">
        <f t="shared" si="4"/>
        <v>101.7</v>
      </c>
    </row>
    <row r="74" spans="1:15" ht="15">
      <c r="A74" s="72" t="s">
        <v>77</v>
      </c>
      <c r="B74" s="63">
        <v>108200</v>
      </c>
      <c r="C74" s="83"/>
      <c r="D74" s="65">
        <v>108200</v>
      </c>
      <c r="E74" s="66"/>
      <c r="F74" s="81" t="e">
        <f t="shared" si="5"/>
        <v>#DIV/0!</v>
      </c>
      <c r="G74" s="64">
        <v>108200</v>
      </c>
      <c r="H74" s="65">
        <v>108200</v>
      </c>
      <c r="I74" s="66"/>
      <c r="J74" s="81">
        <f t="shared" si="6"/>
        <v>100</v>
      </c>
      <c r="K74" s="64">
        <v>108200</v>
      </c>
      <c r="L74" s="65">
        <v>108025</v>
      </c>
      <c r="M74" s="66"/>
      <c r="N74" s="81">
        <f t="shared" si="7"/>
        <v>99.8</v>
      </c>
      <c r="O74" s="115">
        <f t="shared" si="4"/>
        <v>99.8</v>
      </c>
    </row>
    <row r="75" spans="1:15" ht="15">
      <c r="A75" s="62" t="s">
        <v>78</v>
      </c>
      <c r="B75" s="63">
        <v>25663439</v>
      </c>
      <c r="C75" s="64">
        <v>28069191.6</v>
      </c>
      <c r="D75" s="65">
        <v>15150054.6</v>
      </c>
      <c r="E75" s="66"/>
      <c r="F75" s="81">
        <f t="shared" si="5"/>
        <v>54</v>
      </c>
      <c r="G75" s="64">
        <v>28069191.6</v>
      </c>
      <c r="H75" s="65">
        <v>21609622.6</v>
      </c>
      <c r="I75" s="66"/>
      <c r="J75" s="81">
        <f t="shared" si="6"/>
        <v>77</v>
      </c>
      <c r="K75" s="64">
        <v>28069191.6</v>
      </c>
      <c r="L75" s="65">
        <v>27428309</v>
      </c>
      <c r="M75" s="66"/>
      <c r="N75" s="81">
        <f t="shared" si="7"/>
        <v>97.7</v>
      </c>
      <c r="O75" s="115">
        <f t="shared" si="4"/>
        <v>106.9</v>
      </c>
    </row>
    <row r="76" spans="1:15" ht="15">
      <c r="A76" s="62" t="s">
        <v>79</v>
      </c>
      <c r="B76" s="63"/>
      <c r="C76" s="64"/>
      <c r="D76" s="65"/>
      <c r="E76" s="66"/>
      <c r="F76" s="67" t="e">
        <f t="shared" si="5"/>
        <v>#DIV/0!</v>
      </c>
      <c r="G76" s="64"/>
      <c r="H76" s="65"/>
      <c r="I76" s="66"/>
      <c r="J76" s="67" t="e">
        <f t="shared" si="6"/>
        <v>#DIV/0!</v>
      </c>
      <c r="K76" s="64"/>
      <c r="L76" s="65"/>
      <c r="M76" s="66"/>
      <c r="N76" s="67" t="e">
        <f t="shared" si="7"/>
        <v>#DIV/0!</v>
      </c>
      <c r="O76" s="115" t="e">
        <f t="shared" si="4"/>
        <v>#DIV/0!</v>
      </c>
    </row>
    <row r="77" spans="1:15" ht="15">
      <c r="A77" s="62" t="s">
        <v>80</v>
      </c>
      <c r="B77" s="63"/>
      <c r="C77" s="64"/>
      <c r="D77" s="65"/>
      <c r="E77" s="66"/>
      <c r="F77" s="81" t="e">
        <f t="shared" si="5"/>
        <v>#DIV/0!</v>
      </c>
      <c r="G77" s="64"/>
      <c r="H77" s="65"/>
      <c r="I77" s="66"/>
      <c r="J77" s="81" t="e">
        <f t="shared" si="6"/>
        <v>#DIV/0!</v>
      </c>
      <c r="K77" s="64"/>
      <c r="L77" s="65"/>
      <c r="M77" s="66"/>
      <c r="N77" s="81" t="e">
        <f t="shared" si="7"/>
        <v>#DIV/0!</v>
      </c>
      <c r="O77" s="115" t="e">
        <f t="shared" si="4"/>
        <v>#DIV/0!</v>
      </c>
    </row>
    <row r="78" spans="1:15" ht="15">
      <c r="A78" s="72" t="s">
        <v>81</v>
      </c>
      <c r="B78" s="63"/>
      <c r="C78" s="64"/>
      <c r="D78" s="65"/>
      <c r="E78" s="66"/>
      <c r="F78" s="81" t="e">
        <f t="shared" si="5"/>
        <v>#DIV/0!</v>
      </c>
      <c r="G78" s="64"/>
      <c r="H78" s="65"/>
      <c r="I78" s="66"/>
      <c r="J78" s="81" t="e">
        <f t="shared" si="6"/>
        <v>#DIV/0!</v>
      </c>
      <c r="K78" s="64"/>
      <c r="L78" s="65"/>
      <c r="M78" s="66"/>
      <c r="N78" s="81" t="e">
        <f t="shared" si="7"/>
        <v>#DIV/0!</v>
      </c>
      <c r="O78" s="115" t="e">
        <f t="shared" si="4"/>
        <v>#DIV/0!</v>
      </c>
    </row>
    <row r="79" spans="1:15" ht="15">
      <c r="A79" s="72" t="s">
        <v>82</v>
      </c>
      <c r="B79" s="63">
        <f>SUM(B73:B78)</f>
        <v>31762342</v>
      </c>
      <c r="C79" s="64">
        <f>SUM(C73:C78)</f>
        <v>34059894.6</v>
      </c>
      <c r="D79" s="65">
        <v>18253606.1</v>
      </c>
      <c r="E79" s="66"/>
      <c r="F79" s="67">
        <f t="shared" si="5"/>
        <v>53.6</v>
      </c>
      <c r="G79" s="64">
        <f>SUM(G73:G78)</f>
        <v>34168094.6</v>
      </c>
      <c r="H79" s="65">
        <f>SUM(H73:H78)</f>
        <v>26210849.85</v>
      </c>
      <c r="I79" s="66"/>
      <c r="J79" s="67">
        <f t="shared" si="6"/>
        <v>76.7</v>
      </c>
      <c r="K79" s="64">
        <f>SUM(K73:K78)</f>
        <v>34168094.6</v>
      </c>
      <c r="L79" s="65">
        <v>33627037</v>
      </c>
      <c r="M79" s="66"/>
      <c r="N79" s="67">
        <f t="shared" si="7"/>
        <v>98.4</v>
      </c>
      <c r="O79" s="115">
        <f t="shared" si="4"/>
        <v>105.9</v>
      </c>
    </row>
    <row r="80" spans="1:15" ht="15.75" thickBot="1">
      <c r="A80" s="89" t="s">
        <v>83</v>
      </c>
      <c r="B80" s="73">
        <f>B71+B79</f>
        <v>36363842</v>
      </c>
      <c r="C80" s="74">
        <f>C71+C79</f>
        <v>38661394.6</v>
      </c>
      <c r="D80" s="75">
        <v>20711797.8</v>
      </c>
      <c r="E80" s="76">
        <v>430535</v>
      </c>
      <c r="F80" s="81">
        <f t="shared" si="5"/>
        <v>54.7</v>
      </c>
      <c r="G80" s="74">
        <v>38469594.6</v>
      </c>
      <c r="H80" s="75">
        <v>28906579.59</v>
      </c>
      <c r="I80" s="75">
        <v>443657</v>
      </c>
      <c r="J80" s="81">
        <f t="shared" si="6"/>
        <v>76.3</v>
      </c>
      <c r="K80" s="74">
        <v>38469594.6</v>
      </c>
      <c r="L80" s="75">
        <v>37355771.75</v>
      </c>
      <c r="M80" s="76">
        <v>622773</v>
      </c>
      <c r="N80" s="81">
        <f t="shared" si="7"/>
        <v>98.7</v>
      </c>
      <c r="O80" s="115">
        <f t="shared" si="4"/>
        <v>104.4</v>
      </c>
    </row>
    <row r="81" spans="1:15" s="203" customFormat="1" ht="15.75" thickBot="1">
      <c r="A81" s="90" t="s">
        <v>84</v>
      </c>
      <c r="B81" s="302">
        <f>B80-B32</f>
        <v>0</v>
      </c>
      <c r="C81" s="302">
        <f>C80-C32</f>
        <v>503723</v>
      </c>
      <c r="D81" s="302">
        <f>D80-D32</f>
        <v>1673034.080000002</v>
      </c>
      <c r="E81" s="302">
        <f>E80-E32</f>
        <v>384105</v>
      </c>
      <c r="F81" s="92">
        <f t="shared" si="5"/>
        <v>408.4</v>
      </c>
      <c r="G81" s="302">
        <f>G80-G32</f>
        <v>0</v>
      </c>
      <c r="H81" s="302">
        <f>H80-H32</f>
        <v>359283.4900000021</v>
      </c>
      <c r="I81" s="302">
        <f>I80-I32</f>
        <v>4542.400000000023</v>
      </c>
      <c r="J81" s="92" t="e">
        <f t="shared" si="6"/>
        <v>#DIV/0!</v>
      </c>
      <c r="K81" s="302">
        <f>K80-K32</f>
        <v>0</v>
      </c>
      <c r="L81" s="302">
        <f>L80-L32</f>
        <v>11270.140000000596</v>
      </c>
      <c r="M81" s="302">
        <f>M80-M32</f>
        <v>44241.40000000002</v>
      </c>
      <c r="N81" s="92" t="e">
        <f t="shared" si="7"/>
        <v>#DIV/0!</v>
      </c>
      <c r="O81" s="115" t="e">
        <f t="shared" si="4"/>
        <v>#DIV/0!</v>
      </c>
    </row>
    <row r="82" spans="1:15" s="203" customFormat="1" ht="15" customHeight="1" thickBot="1">
      <c r="A82" s="195" t="s">
        <v>94</v>
      </c>
      <c r="B82" s="200"/>
      <c r="C82" s="200"/>
      <c r="D82" s="198">
        <f>D81+E81</f>
        <v>2057139.080000002</v>
      </c>
      <c r="E82" s="199"/>
      <c r="F82" s="199"/>
      <c r="G82" s="199"/>
      <c r="H82" s="198">
        <f>H81+I81</f>
        <v>363825.8900000021</v>
      </c>
      <c r="I82" s="199"/>
      <c r="J82" s="199"/>
      <c r="K82" s="199"/>
      <c r="L82" s="198">
        <f>L81+M81</f>
        <v>55511.54000000062</v>
      </c>
      <c r="M82" s="200"/>
      <c r="N82" s="200"/>
      <c r="O82" s="147"/>
    </row>
    <row r="83" ht="15">
      <c r="B83" s="104"/>
    </row>
    <row r="84" ht="15">
      <c r="B84" s="104"/>
    </row>
    <row r="85" spans="1:7" ht="15">
      <c r="A85" s="93" t="s">
        <v>85</v>
      </c>
      <c r="G85" s="53"/>
    </row>
    <row r="86" ht="15.75" thickBot="1">
      <c r="H86" s="53" t="s">
        <v>107</v>
      </c>
    </row>
    <row r="87" spans="1:8" ht="15">
      <c r="A87" s="37"/>
      <c r="B87" s="109" t="s">
        <v>10</v>
      </c>
      <c r="C87" s="103" t="s">
        <v>14</v>
      </c>
      <c r="D87" s="6" t="s">
        <v>15</v>
      </c>
      <c r="E87" s="33"/>
      <c r="H87" s="53" t="s">
        <v>108</v>
      </c>
    </row>
    <row r="88" spans="1:8" ht="15">
      <c r="A88" s="41" t="s">
        <v>86</v>
      </c>
      <c r="B88" s="110">
        <v>290299</v>
      </c>
      <c r="C88" s="113">
        <v>88602</v>
      </c>
      <c r="D88" s="298">
        <v>144545</v>
      </c>
      <c r="E88" s="33"/>
      <c r="H88" s="53" t="s">
        <v>138</v>
      </c>
    </row>
    <row r="89" spans="1:8" ht="15">
      <c r="A89" s="99" t="s">
        <v>90</v>
      </c>
      <c r="B89" s="110">
        <v>99794</v>
      </c>
      <c r="C89" s="113">
        <v>146317</v>
      </c>
      <c r="D89" s="298">
        <v>20540</v>
      </c>
      <c r="E89" s="33"/>
      <c r="H89" s="53" t="s">
        <v>109</v>
      </c>
    </row>
    <row r="90" spans="1:8" ht="15">
      <c r="A90" s="99" t="s">
        <v>88</v>
      </c>
      <c r="B90" s="110">
        <v>2824196.48</v>
      </c>
      <c r="C90" s="113">
        <v>2838496.83</v>
      </c>
      <c r="D90" s="298">
        <v>674610.03</v>
      </c>
      <c r="E90" s="33"/>
      <c r="H90" s="53" t="s">
        <v>110</v>
      </c>
    </row>
    <row r="91" spans="1:8" ht="15.75" thickBot="1">
      <c r="A91" s="46" t="s">
        <v>89</v>
      </c>
      <c r="B91" s="111">
        <v>135540.09</v>
      </c>
      <c r="C91" s="299">
        <v>0</v>
      </c>
      <c r="D91" s="300">
        <v>5041</v>
      </c>
      <c r="E91" s="33"/>
      <c r="H91" s="53" t="s">
        <v>111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70">
      <selection activeCell="G91" sqref="G91"/>
    </sheetView>
  </sheetViews>
  <sheetFormatPr defaultColWidth="9.140625" defaultRowHeight="15"/>
  <cols>
    <col min="1" max="1" width="22.421875" style="0" customWidth="1"/>
    <col min="2" max="3" width="14.8515625" style="0" bestFit="1" customWidth="1"/>
    <col min="4" max="5" width="12.7109375" style="0" customWidth="1"/>
    <col min="6" max="6" width="6.57421875" style="0" bestFit="1" customWidth="1"/>
    <col min="7" max="7" width="15.57421875" style="0" customWidth="1"/>
    <col min="8" max="9" width="12.7109375" style="0" customWidth="1"/>
    <col min="10" max="10" width="7.00390625" style="136" bestFit="1" customWidth="1"/>
    <col min="11" max="11" width="15.28125" style="0" customWidth="1"/>
    <col min="12" max="13" width="12.7109375" style="0" customWidth="1"/>
    <col min="14" max="14" width="7.00390625" style="136" bestFit="1" customWidth="1"/>
    <col min="15" max="15" width="7.00390625" style="0" bestFit="1" customWidth="1"/>
  </cols>
  <sheetData>
    <row r="1" ht="15">
      <c r="H1" s="203" t="s">
        <v>97</v>
      </c>
    </row>
    <row r="2" spans="1:14" ht="16.5" thickBot="1">
      <c r="A2" s="1" t="s">
        <v>0</v>
      </c>
      <c r="B2" s="1" t="s">
        <v>1</v>
      </c>
      <c r="C2" s="1"/>
      <c r="F2" s="1"/>
      <c r="G2" s="1"/>
      <c r="J2" s="137"/>
      <c r="K2" s="1"/>
      <c r="N2" s="137"/>
    </row>
    <row r="3" spans="1:15" s="135" customFormat="1" ht="14.25">
      <c r="A3" s="4" t="s">
        <v>2</v>
      </c>
      <c r="B3" s="151" t="s">
        <v>3</v>
      </c>
      <c r="C3" s="152" t="s">
        <v>4</v>
      </c>
      <c r="D3" s="103" t="s">
        <v>5</v>
      </c>
      <c r="E3" s="153"/>
      <c r="F3" s="6" t="s">
        <v>6</v>
      </c>
      <c r="G3" s="154" t="s">
        <v>4</v>
      </c>
      <c r="H3" s="103" t="s">
        <v>7</v>
      </c>
      <c r="I3" s="153"/>
      <c r="J3" s="6" t="s">
        <v>6</v>
      </c>
      <c r="K3" s="155" t="s">
        <v>4</v>
      </c>
      <c r="L3" s="103" t="s">
        <v>8</v>
      </c>
      <c r="M3" s="153"/>
      <c r="N3" s="6" t="s">
        <v>6</v>
      </c>
      <c r="O3" s="140" t="s">
        <v>91</v>
      </c>
    </row>
    <row r="4" spans="1:15" s="135" customFormat="1" ht="15" thickBot="1">
      <c r="A4" s="7"/>
      <c r="B4" s="156" t="s">
        <v>9</v>
      </c>
      <c r="C4" s="157" t="s">
        <v>10</v>
      </c>
      <c r="D4" s="158" t="s">
        <v>11</v>
      </c>
      <c r="E4" s="158" t="s">
        <v>12</v>
      </c>
      <c r="F4" s="159" t="s">
        <v>13</v>
      </c>
      <c r="G4" s="160" t="s">
        <v>14</v>
      </c>
      <c r="H4" s="158" t="s">
        <v>11</v>
      </c>
      <c r="I4" s="158" t="s">
        <v>12</v>
      </c>
      <c r="J4" s="159" t="s">
        <v>13</v>
      </c>
      <c r="K4" s="161" t="s">
        <v>15</v>
      </c>
      <c r="L4" s="158" t="s">
        <v>11</v>
      </c>
      <c r="M4" s="158" t="s">
        <v>12</v>
      </c>
      <c r="N4" s="159" t="s">
        <v>13</v>
      </c>
      <c r="O4" s="141" t="s">
        <v>92</v>
      </c>
    </row>
    <row r="5" spans="1:15" ht="15.75" customHeight="1">
      <c r="A5" s="8" t="s">
        <v>16</v>
      </c>
      <c r="B5" s="9">
        <v>900000</v>
      </c>
      <c r="C5" s="12">
        <v>910000</v>
      </c>
      <c r="D5" s="11">
        <v>302063.5</v>
      </c>
      <c r="E5" s="11">
        <v>11317.5</v>
      </c>
      <c r="F5" s="215">
        <f>ROUND((D5+E5)/(C5/100),1)</f>
        <v>34.4</v>
      </c>
      <c r="G5" s="272">
        <v>910000</v>
      </c>
      <c r="H5" s="127">
        <v>531450.6</v>
      </c>
      <c r="I5" s="127">
        <v>11837.5</v>
      </c>
      <c r="J5" s="215">
        <f>ROUND((H5+I5)/(G5/100),1)</f>
        <v>59.7</v>
      </c>
      <c r="K5" s="275">
        <v>910000</v>
      </c>
      <c r="L5" s="127">
        <v>855925.7</v>
      </c>
      <c r="M5" s="127">
        <v>61741.5</v>
      </c>
      <c r="N5" s="215">
        <f>ROUND((L5+M5)/(K5/100),1)</f>
        <v>100.8</v>
      </c>
      <c r="O5" s="115">
        <f>ROUND((L5+M5)/(B5/100),1)</f>
        <v>102</v>
      </c>
    </row>
    <row r="6" spans="1:15" ht="15.75" customHeight="1">
      <c r="A6" s="14" t="s">
        <v>17</v>
      </c>
      <c r="B6" s="15">
        <v>370000</v>
      </c>
      <c r="C6" s="18">
        <v>370000</v>
      </c>
      <c r="D6" s="17">
        <v>129453.5</v>
      </c>
      <c r="E6" s="17">
        <v>30402.5</v>
      </c>
      <c r="F6" s="216">
        <f aca="true" t="shared" si="0" ref="F6:F32">ROUND((D6+E6)/(C6/100),1)</f>
        <v>43.2</v>
      </c>
      <c r="G6" s="273">
        <v>370000</v>
      </c>
      <c r="H6" s="128">
        <v>196652.5</v>
      </c>
      <c r="I6" s="128">
        <v>32377.5</v>
      </c>
      <c r="J6" s="216">
        <f aca="true" t="shared" si="1" ref="J6:J32">ROUND((H6+I6)/(G6/100),1)</f>
        <v>61.9</v>
      </c>
      <c r="K6" s="276">
        <v>370000</v>
      </c>
      <c r="L6" s="128">
        <v>267667.5</v>
      </c>
      <c r="M6" s="128">
        <v>44732.5</v>
      </c>
      <c r="N6" s="216">
        <f aca="true" t="shared" si="2" ref="N6:N32">ROUND((L6+M6)/(K6/100),1)</f>
        <v>84.4</v>
      </c>
      <c r="O6" s="115">
        <f aca="true" t="shared" si="3" ref="O6:O32">ROUND((L6+M6)/(B6/100),1)</f>
        <v>84.4</v>
      </c>
    </row>
    <row r="7" spans="1:15" ht="15.75" customHeight="1">
      <c r="A7" s="14" t="s">
        <v>18</v>
      </c>
      <c r="B7" s="15">
        <v>1013903</v>
      </c>
      <c r="C7" s="18">
        <v>1013903</v>
      </c>
      <c r="D7" s="17">
        <v>560807.79</v>
      </c>
      <c r="E7" s="17">
        <v>29300</v>
      </c>
      <c r="F7" s="216">
        <f t="shared" si="0"/>
        <v>58.2</v>
      </c>
      <c r="G7" s="273">
        <v>1013903</v>
      </c>
      <c r="H7" s="128">
        <v>649775.79</v>
      </c>
      <c r="I7" s="128">
        <v>31580</v>
      </c>
      <c r="J7" s="216">
        <f t="shared" si="1"/>
        <v>67.2</v>
      </c>
      <c r="K7" s="276">
        <v>1013903</v>
      </c>
      <c r="L7" s="128">
        <v>888511.79</v>
      </c>
      <c r="M7" s="128">
        <v>45515</v>
      </c>
      <c r="N7" s="216">
        <f t="shared" si="2"/>
        <v>92.1</v>
      </c>
      <c r="O7" s="115">
        <f t="shared" si="3"/>
        <v>92.1</v>
      </c>
    </row>
    <row r="8" spans="1:15" ht="15.75" customHeight="1">
      <c r="A8" s="14" t="s">
        <v>19</v>
      </c>
      <c r="B8" s="15">
        <v>90000</v>
      </c>
      <c r="C8" s="18">
        <v>90000</v>
      </c>
      <c r="D8" s="17">
        <v>44909</v>
      </c>
      <c r="E8" s="17">
        <v>5915</v>
      </c>
      <c r="F8" s="216">
        <f t="shared" si="0"/>
        <v>56.5</v>
      </c>
      <c r="G8" s="273">
        <v>90000</v>
      </c>
      <c r="H8" s="128">
        <v>59144.5</v>
      </c>
      <c r="I8" s="128">
        <v>6407.5</v>
      </c>
      <c r="J8" s="216">
        <f t="shared" si="1"/>
        <v>72.8</v>
      </c>
      <c r="K8" s="276">
        <v>90000</v>
      </c>
      <c r="L8" s="128">
        <v>82951.5</v>
      </c>
      <c r="M8" s="128">
        <v>9712.5</v>
      </c>
      <c r="N8" s="216">
        <f t="shared" si="2"/>
        <v>103</v>
      </c>
      <c r="O8" s="115">
        <f t="shared" si="3"/>
        <v>103</v>
      </c>
    </row>
    <row r="9" spans="1:15" ht="15.75" customHeight="1">
      <c r="A9" s="14" t="s">
        <v>20</v>
      </c>
      <c r="B9" s="15">
        <v>0</v>
      </c>
      <c r="C9" s="18">
        <v>0</v>
      </c>
      <c r="D9" s="17"/>
      <c r="E9" s="17"/>
      <c r="F9" s="216" t="e">
        <f t="shared" si="0"/>
        <v>#DIV/0!</v>
      </c>
      <c r="G9" s="273"/>
      <c r="H9" s="128"/>
      <c r="I9" s="128"/>
      <c r="J9" s="216" t="e">
        <f t="shared" si="1"/>
        <v>#DIV/0!</v>
      </c>
      <c r="K9" s="276"/>
      <c r="L9" s="128"/>
      <c r="M9" s="128"/>
      <c r="N9" s="216" t="e">
        <f t="shared" si="2"/>
        <v>#DIV/0!</v>
      </c>
      <c r="O9" s="115" t="e">
        <f t="shared" si="3"/>
        <v>#DIV/0!</v>
      </c>
    </row>
    <row r="10" spans="1:15" ht="15.75" customHeight="1">
      <c r="A10" s="14" t="s">
        <v>22</v>
      </c>
      <c r="B10" s="15">
        <v>0</v>
      </c>
      <c r="C10" s="18">
        <v>0</v>
      </c>
      <c r="D10" s="17"/>
      <c r="E10" s="17"/>
      <c r="F10" s="216" t="e">
        <f t="shared" si="0"/>
        <v>#DIV/0!</v>
      </c>
      <c r="G10" s="273"/>
      <c r="H10" s="128"/>
      <c r="I10" s="128"/>
      <c r="J10" s="216" t="e">
        <f t="shared" si="1"/>
        <v>#DIV/0!</v>
      </c>
      <c r="K10" s="276"/>
      <c r="L10" s="128"/>
      <c r="M10" s="128"/>
      <c r="N10" s="216" t="e">
        <f t="shared" si="2"/>
        <v>#DIV/0!</v>
      </c>
      <c r="O10" s="115" t="e">
        <f t="shared" si="3"/>
        <v>#DIV/0!</v>
      </c>
    </row>
    <row r="11" spans="1:15" ht="15.75" customHeight="1">
      <c r="A11" s="14" t="s">
        <v>23</v>
      </c>
      <c r="B11" s="15">
        <v>0</v>
      </c>
      <c r="C11" s="18">
        <v>0</v>
      </c>
      <c r="D11" s="17"/>
      <c r="E11" s="17"/>
      <c r="F11" s="216" t="e">
        <f t="shared" si="0"/>
        <v>#DIV/0!</v>
      </c>
      <c r="G11" s="273"/>
      <c r="H11" s="128"/>
      <c r="I11" s="128"/>
      <c r="J11" s="216" t="e">
        <f t="shared" si="1"/>
        <v>#DIV/0!</v>
      </c>
      <c r="K11" s="276"/>
      <c r="L11" s="128"/>
      <c r="M11" s="128"/>
      <c r="N11" s="216" t="e">
        <f t="shared" si="2"/>
        <v>#DIV/0!</v>
      </c>
      <c r="O11" s="115" t="e">
        <f t="shared" si="3"/>
        <v>#DIV/0!</v>
      </c>
    </row>
    <row r="12" spans="1:15" ht="15.75" customHeight="1">
      <c r="A12" s="14" t="s">
        <v>24</v>
      </c>
      <c r="B12" s="15">
        <v>385370</v>
      </c>
      <c r="C12" s="18">
        <v>385370</v>
      </c>
      <c r="D12" s="17">
        <v>90798.6</v>
      </c>
      <c r="E12" s="17"/>
      <c r="F12" s="216">
        <f t="shared" si="0"/>
        <v>23.6</v>
      </c>
      <c r="G12" s="273">
        <v>509085</v>
      </c>
      <c r="H12" s="128">
        <v>506569.55</v>
      </c>
      <c r="I12" s="128"/>
      <c r="J12" s="216">
        <f t="shared" si="1"/>
        <v>99.5</v>
      </c>
      <c r="K12" s="276">
        <v>509085</v>
      </c>
      <c r="L12" s="128">
        <v>573313.75</v>
      </c>
      <c r="M12" s="128"/>
      <c r="N12" s="216">
        <f t="shared" si="2"/>
        <v>112.6</v>
      </c>
      <c r="O12" s="115">
        <f t="shared" si="3"/>
        <v>148.8</v>
      </c>
    </row>
    <row r="13" spans="1:15" ht="15.75" customHeight="1">
      <c r="A13" s="14" t="s">
        <v>25</v>
      </c>
      <c r="B13" s="15">
        <v>50000</v>
      </c>
      <c r="C13" s="18">
        <v>50000</v>
      </c>
      <c r="D13" s="17">
        <v>24171</v>
      </c>
      <c r="E13" s="17"/>
      <c r="F13" s="216">
        <f t="shared" si="0"/>
        <v>48.3</v>
      </c>
      <c r="G13" s="273">
        <v>140000</v>
      </c>
      <c r="H13" s="128">
        <v>26139</v>
      </c>
      <c r="I13" s="128"/>
      <c r="J13" s="216">
        <f t="shared" si="1"/>
        <v>18.7</v>
      </c>
      <c r="K13" s="276">
        <v>138074</v>
      </c>
      <c r="L13" s="128">
        <v>122169</v>
      </c>
      <c r="M13" s="128"/>
      <c r="N13" s="216">
        <f t="shared" si="2"/>
        <v>88.5</v>
      </c>
      <c r="O13" s="115">
        <f t="shared" si="3"/>
        <v>244.3</v>
      </c>
    </row>
    <row r="14" spans="1:15" ht="15.75" customHeight="1">
      <c r="A14" s="14" t="s">
        <v>26</v>
      </c>
      <c r="B14" s="15">
        <v>1000</v>
      </c>
      <c r="C14" s="18">
        <v>1000</v>
      </c>
      <c r="D14" s="17">
        <v>42</v>
      </c>
      <c r="E14" s="17"/>
      <c r="F14" s="216">
        <f t="shared" si="0"/>
        <v>4.2</v>
      </c>
      <c r="G14" s="273">
        <v>1000</v>
      </c>
      <c r="H14" s="128">
        <v>442</v>
      </c>
      <c r="I14" s="128"/>
      <c r="J14" s="216">
        <f t="shared" si="1"/>
        <v>44.2</v>
      </c>
      <c r="K14" s="276">
        <v>1000</v>
      </c>
      <c r="L14" s="128">
        <v>2030</v>
      </c>
      <c r="M14" s="128"/>
      <c r="N14" s="216">
        <f t="shared" si="2"/>
        <v>203</v>
      </c>
      <c r="O14" s="115">
        <f t="shared" si="3"/>
        <v>203</v>
      </c>
    </row>
    <row r="15" spans="1:15" ht="15.75" customHeight="1">
      <c r="A15" s="14" t="s">
        <v>27</v>
      </c>
      <c r="B15" s="15">
        <v>1000000</v>
      </c>
      <c r="C15" s="18">
        <v>1000000</v>
      </c>
      <c r="D15" s="17">
        <v>600893.6</v>
      </c>
      <c r="E15" s="17">
        <v>3300</v>
      </c>
      <c r="F15" s="216">
        <f t="shared" si="0"/>
        <v>60.4</v>
      </c>
      <c r="G15" s="273">
        <v>1000000</v>
      </c>
      <c r="H15" s="128">
        <v>776149.99</v>
      </c>
      <c r="I15" s="128">
        <v>3577.5</v>
      </c>
      <c r="J15" s="216">
        <f t="shared" si="1"/>
        <v>78</v>
      </c>
      <c r="K15" s="276">
        <v>1000000</v>
      </c>
      <c r="L15" s="128">
        <v>984329.73</v>
      </c>
      <c r="M15" s="128">
        <v>5257.5</v>
      </c>
      <c r="N15" s="216">
        <f t="shared" si="2"/>
        <v>99</v>
      </c>
      <c r="O15" s="115">
        <f t="shared" si="3"/>
        <v>99</v>
      </c>
    </row>
    <row r="16" spans="1:15" ht="15.75" customHeight="1">
      <c r="A16" s="14" t="s">
        <v>28</v>
      </c>
      <c r="B16" s="15">
        <v>15921750</v>
      </c>
      <c r="C16" s="18">
        <v>16055556</v>
      </c>
      <c r="D16" s="17">
        <v>7600502</v>
      </c>
      <c r="E16" s="17">
        <v>97880</v>
      </c>
      <c r="F16" s="216">
        <f t="shared" si="0"/>
        <v>47.9</v>
      </c>
      <c r="G16" s="273">
        <v>16055556</v>
      </c>
      <c r="H16" s="128">
        <v>11426133</v>
      </c>
      <c r="I16" s="128">
        <v>97880</v>
      </c>
      <c r="J16" s="216">
        <f t="shared" si="1"/>
        <v>71.8</v>
      </c>
      <c r="K16" s="276">
        <v>16200469</v>
      </c>
      <c r="L16" s="128">
        <v>16200469</v>
      </c>
      <c r="M16" s="128">
        <v>121270</v>
      </c>
      <c r="N16" s="216">
        <f t="shared" si="2"/>
        <v>100.7</v>
      </c>
      <c r="O16" s="115">
        <f t="shared" si="3"/>
        <v>102.5</v>
      </c>
    </row>
    <row r="17" spans="1:15" ht="15.75" customHeight="1">
      <c r="A17" s="14" t="s">
        <v>29</v>
      </c>
      <c r="B17" s="15"/>
      <c r="C17" s="16"/>
      <c r="D17" s="17"/>
      <c r="E17" s="17"/>
      <c r="F17" s="216" t="e">
        <f t="shared" si="0"/>
        <v>#DIV/0!</v>
      </c>
      <c r="G17" s="273"/>
      <c r="H17" s="128"/>
      <c r="I17" s="128"/>
      <c r="J17" s="216" t="e">
        <f t="shared" si="1"/>
        <v>#DIV/0!</v>
      </c>
      <c r="K17" s="276"/>
      <c r="L17" s="128"/>
      <c r="M17" s="128"/>
      <c r="N17" s="216" t="e">
        <f t="shared" si="2"/>
        <v>#DIV/0!</v>
      </c>
      <c r="O17" s="115" t="e">
        <f t="shared" si="3"/>
        <v>#DIV/0!</v>
      </c>
    </row>
    <row r="18" spans="1:15" ht="15.75" customHeight="1">
      <c r="A18" s="14" t="s">
        <v>30</v>
      </c>
      <c r="B18" s="15"/>
      <c r="C18" s="16"/>
      <c r="D18" s="17"/>
      <c r="E18" s="17"/>
      <c r="F18" s="216" t="e">
        <f t="shared" si="0"/>
        <v>#DIV/0!</v>
      </c>
      <c r="G18" s="273"/>
      <c r="H18" s="128"/>
      <c r="I18" s="128"/>
      <c r="J18" s="216" t="e">
        <f t="shared" si="1"/>
        <v>#DIV/0!</v>
      </c>
      <c r="K18" s="276"/>
      <c r="L18" s="128"/>
      <c r="M18" s="128"/>
      <c r="N18" s="216" t="e">
        <f t="shared" si="2"/>
        <v>#DIV/0!</v>
      </c>
      <c r="O18" s="115" t="e">
        <f t="shared" si="3"/>
        <v>#DIV/0!</v>
      </c>
    </row>
    <row r="19" spans="1:15" ht="15.75" customHeight="1">
      <c r="A19" s="14" t="s">
        <v>31</v>
      </c>
      <c r="B19" s="15"/>
      <c r="C19" s="16"/>
      <c r="D19" s="17"/>
      <c r="E19" s="17"/>
      <c r="F19" s="216" t="e">
        <f t="shared" si="0"/>
        <v>#DIV/0!</v>
      </c>
      <c r="G19" s="273"/>
      <c r="H19" s="128"/>
      <c r="I19" s="128"/>
      <c r="J19" s="216" t="e">
        <f t="shared" si="1"/>
        <v>#DIV/0!</v>
      </c>
      <c r="K19" s="276"/>
      <c r="L19" s="128"/>
      <c r="M19" s="128"/>
      <c r="N19" s="216" t="e">
        <f t="shared" si="2"/>
        <v>#DIV/0!</v>
      </c>
      <c r="O19" s="115" t="e">
        <f t="shared" si="3"/>
        <v>#DIV/0!</v>
      </c>
    </row>
    <row r="20" spans="1:15" ht="15.75" customHeight="1">
      <c r="A20" s="14" t="s">
        <v>32</v>
      </c>
      <c r="B20" s="15"/>
      <c r="C20" s="16"/>
      <c r="D20" s="17"/>
      <c r="E20" s="17"/>
      <c r="F20" s="216" t="e">
        <f t="shared" si="0"/>
        <v>#DIV/0!</v>
      </c>
      <c r="G20" s="273"/>
      <c r="H20" s="128"/>
      <c r="I20" s="128"/>
      <c r="J20" s="216" t="e">
        <f t="shared" si="1"/>
        <v>#DIV/0!</v>
      </c>
      <c r="K20" s="276"/>
      <c r="L20" s="128"/>
      <c r="M20" s="128"/>
      <c r="N20" s="216" t="e">
        <f t="shared" si="2"/>
        <v>#DIV/0!</v>
      </c>
      <c r="O20" s="115" t="e">
        <f t="shared" si="3"/>
        <v>#DIV/0!</v>
      </c>
    </row>
    <row r="21" spans="1:15" ht="15.75" customHeight="1">
      <c r="A21" s="14" t="s">
        <v>33</v>
      </c>
      <c r="B21" s="15"/>
      <c r="C21" s="16"/>
      <c r="D21" s="17"/>
      <c r="E21" s="17"/>
      <c r="F21" s="216" t="e">
        <f t="shared" si="0"/>
        <v>#DIV/0!</v>
      </c>
      <c r="G21" s="273"/>
      <c r="H21" s="128"/>
      <c r="I21" s="128"/>
      <c r="J21" s="216" t="e">
        <f t="shared" si="1"/>
        <v>#DIV/0!</v>
      </c>
      <c r="K21" s="276"/>
      <c r="L21" s="128"/>
      <c r="M21" s="128"/>
      <c r="N21" s="216" t="e">
        <f t="shared" si="2"/>
        <v>#DIV/0!</v>
      </c>
      <c r="O21" s="115" t="e">
        <f t="shared" si="3"/>
        <v>#DIV/0!</v>
      </c>
    </row>
    <row r="22" spans="1:15" ht="15.75" customHeight="1">
      <c r="A22" s="14" t="s">
        <v>34</v>
      </c>
      <c r="B22" s="15"/>
      <c r="C22" s="16"/>
      <c r="D22" s="17"/>
      <c r="E22" s="17"/>
      <c r="F22" s="216" t="e">
        <f t="shared" si="0"/>
        <v>#DIV/0!</v>
      </c>
      <c r="G22" s="273"/>
      <c r="H22" s="128"/>
      <c r="I22" s="128"/>
      <c r="J22" s="216" t="e">
        <f t="shared" si="1"/>
        <v>#DIV/0!</v>
      </c>
      <c r="K22" s="276"/>
      <c r="L22" s="128"/>
      <c r="M22" s="128"/>
      <c r="N22" s="216" t="e">
        <f t="shared" si="2"/>
        <v>#DIV/0!</v>
      </c>
      <c r="O22" s="115" t="e">
        <f t="shared" si="3"/>
        <v>#DIV/0!</v>
      </c>
    </row>
    <row r="23" spans="1:15" ht="15.75" customHeight="1">
      <c r="A23" s="14" t="s">
        <v>35</v>
      </c>
      <c r="B23" s="15">
        <v>80000</v>
      </c>
      <c r="C23" s="16">
        <v>80000</v>
      </c>
      <c r="D23" s="17">
        <v>72050.87</v>
      </c>
      <c r="E23" s="17"/>
      <c r="F23" s="216">
        <f t="shared" si="0"/>
        <v>90.1</v>
      </c>
      <c r="G23" s="273">
        <v>80000</v>
      </c>
      <c r="H23" s="128">
        <v>76178.44</v>
      </c>
      <c r="I23" s="128"/>
      <c r="J23" s="216">
        <f t="shared" si="1"/>
        <v>95.2</v>
      </c>
      <c r="K23" s="276">
        <v>80000</v>
      </c>
      <c r="L23" s="128">
        <v>90914.44</v>
      </c>
      <c r="M23" s="128"/>
      <c r="N23" s="216">
        <f t="shared" si="2"/>
        <v>113.6</v>
      </c>
      <c r="O23" s="115">
        <f t="shared" si="3"/>
        <v>113.6</v>
      </c>
    </row>
    <row r="24" spans="1:15" ht="15.75" customHeight="1">
      <c r="A24" s="14" t="s">
        <v>36</v>
      </c>
      <c r="B24" s="15">
        <v>510796</v>
      </c>
      <c r="C24" s="16">
        <v>510796</v>
      </c>
      <c r="D24" s="17">
        <v>255397.8</v>
      </c>
      <c r="E24" s="17"/>
      <c r="F24" s="216">
        <f t="shared" si="0"/>
        <v>50</v>
      </c>
      <c r="G24" s="273">
        <v>510796</v>
      </c>
      <c r="H24" s="128">
        <v>383096.7</v>
      </c>
      <c r="I24" s="128"/>
      <c r="J24" s="216">
        <f t="shared" si="1"/>
        <v>75</v>
      </c>
      <c r="K24" s="276">
        <v>510796</v>
      </c>
      <c r="L24" s="128">
        <v>510795.62</v>
      </c>
      <c r="M24" s="128"/>
      <c r="N24" s="216">
        <f t="shared" si="2"/>
        <v>100</v>
      </c>
      <c r="O24" s="115">
        <f t="shared" si="3"/>
        <v>100</v>
      </c>
    </row>
    <row r="25" spans="1:15" ht="15.75" customHeight="1">
      <c r="A25" s="14" t="s">
        <v>37</v>
      </c>
      <c r="B25" s="15"/>
      <c r="C25" s="16"/>
      <c r="D25" s="17"/>
      <c r="E25" s="17"/>
      <c r="F25" s="216" t="e">
        <f t="shared" si="0"/>
        <v>#DIV/0!</v>
      </c>
      <c r="G25" s="273"/>
      <c r="H25" s="128"/>
      <c r="I25" s="128"/>
      <c r="J25" s="216" t="e">
        <f t="shared" si="1"/>
        <v>#DIV/0!</v>
      </c>
      <c r="K25" s="276"/>
      <c r="L25" s="128"/>
      <c r="M25" s="128"/>
      <c r="N25" s="216" t="e">
        <f t="shared" si="2"/>
        <v>#DIV/0!</v>
      </c>
      <c r="O25" s="115" t="e">
        <f t="shared" si="3"/>
        <v>#DIV/0!</v>
      </c>
    </row>
    <row r="26" spans="1:15" ht="15.75" customHeight="1">
      <c r="A26" s="14" t="s">
        <v>38</v>
      </c>
      <c r="B26" s="15"/>
      <c r="C26" s="16"/>
      <c r="D26" s="17"/>
      <c r="E26" s="17"/>
      <c r="F26" s="216" t="e">
        <f t="shared" si="0"/>
        <v>#DIV/0!</v>
      </c>
      <c r="G26" s="273"/>
      <c r="H26" s="128"/>
      <c r="I26" s="128"/>
      <c r="J26" s="216" t="e">
        <f t="shared" si="1"/>
        <v>#DIV/0!</v>
      </c>
      <c r="K26" s="276"/>
      <c r="L26" s="128"/>
      <c r="M26" s="128"/>
      <c r="N26" s="216" t="e">
        <f t="shared" si="2"/>
        <v>#DIV/0!</v>
      </c>
      <c r="O26" s="115" t="e">
        <f t="shared" si="3"/>
        <v>#DIV/0!</v>
      </c>
    </row>
    <row r="27" spans="1:15" ht="15.75" customHeight="1">
      <c r="A27" s="14" t="s">
        <v>39</v>
      </c>
      <c r="B27" s="15"/>
      <c r="C27" s="16"/>
      <c r="D27" s="17"/>
      <c r="E27" s="17"/>
      <c r="F27" s="216" t="e">
        <f t="shared" si="0"/>
        <v>#DIV/0!</v>
      </c>
      <c r="G27" s="273"/>
      <c r="H27" s="128"/>
      <c r="I27" s="128"/>
      <c r="J27" s="216" t="e">
        <f t="shared" si="1"/>
        <v>#DIV/0!</v>
      </c>
      <c r="K27" s="276"/>
      <c r="L27" s="128"/>
      <c r="M27" s="128"/>
      <c r="N27" s="216" t="e">
        <f t="shared" si="2"/>
        <v>#DIV/0!</v>
      </c>
      <c r="O27" s="115" t="e">
        <f t="shared" si="3"/>
        <v>#DIV/0!</v>
      </c>
    </row>
    <row r="28" spans="1:15" ht="15.75" customHeight="1">
      <c r="A28" s="14" t="s">
        <v>40</v>
      </c>
      <c r="B28" s="15"/>
      <c r="C28" s="16"/>
      <c r="D28" s="17"/>
      <c r="E28" s="17"/>
      <c r="F28" s="216" t="e">
        <f t="shared" si="0"/>
        <v>#DIV/0!</v>
      </c>
      <c r="G28" s="273"/>
      <c r="H28" s="128"/>
      <c r="I28" s="128"/>
      <c r="J28" s="216" t="e">
        <f t="shared" si="1"/>
        <v>#DIV/0!</v>
      </c>
      <c r="K28" s="276"/>
      <c r="L28" s="128"/>
      <c r="M28" s="128"/>
      <c r="N28" s="216" t="e">
        <f t="shared" si="2"/>
        <v>#DIV/0!</v>
      </c>
      <c r="O28" s="115" t="e">
        <f t="shared" si="3"/>
        <v>#DIV/0!</v>
      </c>
    </row>
    <row r="29" spans="1:15" ht="15.75" customHeight="1">
      <c r="A29" s="14" t="s">
        <v>41</v>
      </c>
      <c r="B29" s="15"/>
      <c r="C29" s="16"/>
      <c r="D29" s="17"/>
      <c r="E29" s="17"/>
      <c r="F29" s="216" t="e">
        <f t="shared" si="0"/>
        <v>#DIV/0!</v>
      </c>
      <c r="G29" s="273"/>
      <c r="H29" s="128"/>
      <c r="I29" s="128"/>
      <c r="J29" s="216" t="e">
        <f t="shared" si="1"/>
        <v>#DIV/0!</v>
      </c>
      <c r="K29" s="276"/>
      <c r="L29" s="128"/>
      <c r="M29" s="128"/>
      <c r="N29" s="216" t="e">
        <f t="shared" si="2"/>
        <v>#DIV/0!</v>
      </c>
      <c r="O29" s="115" t="e">
        <f t="shared" si="3"/>
        <v>#DIV/0!</v>
      </c>
    </row>
    <row r="30" spans="1:15" ht="15.75" customHeight="1">
      <c r="A30" s="14" t="s">
        <v>42</v>
      </c>
      <c r="B30" s="20"/>
      <c r="C30" s="21"/>
      <c r="D30" s="22">
        <v>0</v>
      </c>
      <c r="E30" s="22"/>
      <c r="F30" s="217" t="e">
        <f>ROUND((D30+E30)/(C30/100),1)</f>
        <v>#DIV/0!</v>
      </c>
      <c r="G30" s="274"/>
      <c r="H30" s="129"/>
      <c r="I30" s="129"/>
      <c r="J30" s="217" t="e">
        <f>ROUND((H30+I30)/(G30/100),1)</f>
        <v>#DIV/0!</v>
      </c>
      <c r="K30" s="277"/>
      <c r="L30" s="129"/>
      <c r="M30" s="129"/>
      <c r="N30" s="217" t="e">
        <f>ROUND((L30+M30)/(K30/100),1)</f>
        <v>#DIV/0!</v>
      </c>
      <c r="O30" s="115" t="e">
        <f t="shared" si="3"/>
        <v>#DIV/0!</v>
      </c>
    </row>
    <row r="31" spans="1:15" ht="15.75" customHeight="1" thickBot="1">
      <c r="A31" s="25" t="s">
        <v>43</v>
      </c>
      <c r="B31" s="227"/>
      <c r="C31" s="228"/>
      <c r="D31" s="229"/>
      <c r="E31" s="229"/>
      <c r="F31" s="217" t="e">
        <f>ROUND((D31+E31)/(C31/100),1)</f>
        <v>#DIV/0!</v>
      </c>
      <c r="G31" s="130">
        <v>17000</v>
      </c>
      <c r="H31" s="129">
        <v>12458.87</v>
      </c>
      <c r="I31" s="130"/>
      <c r="J31" s="217">
        <f>ROUND((H31+I31)/(G31/100),1)</f>
        <v>73.3</v>
      </c>
      <c r="K31" s="130">
        <v>17000</v>
      </c>
      <c r="L31" s="130">
        <v>16656.51</v>
      </c>
      <c r="M31" s="130"/>
      <c r="N31" s="217">
        <f>ROUND((L31+M31)/(K31/100),1)</f>
        <v>98</v>
      </c>
      <c r="O31" s="115" t="e">
        <f t="shared" si="3"/>
        <v>#DIV/0!</v>
      </c>
    </row>
    <row r="32" spans="1:15" ht="15.75" customHeight="1" thickBot="1">
      <c r="A32" s="28" t="s">
        <v>44</v>
      </c>
      <c r="B32" s="29">
        <f>SUM(B5:B31)</f>
        <v>20322819</v>
      </c>
      <c r="C32" s="30">
        <f>SUM(C5:C31)</f>
        <v>20466625</v>
      </c>
      <c r="D32" s="31">
        <f>SUM(D5:D31)</f>
        <v>9681089.66</v>
      </c>
      <c r="E32" s="32">
        <f>SUM(E5:E31)</f>
        <v>178115</v>
      </c>
      <c r="F32" s="218">
        <f t="shared" si="0"/>
        <v>48.2</v>
      </c>
      <c r="G32" s="131">
        <f>SUM(G5:G31)</f>
        <v>20697340</v>
      </c>
      <c r="H32" s="133">
        <f>SUM(H5:H31)</f>
        <v>14644190.939999998</v>
      </c>
      <c r="I32" s="133">
        <f>SUM(I5:I31)</f>
        <v>183660</v>
      </c>
      <c r="J32" s="218">
        <f t="shared" si="1"/>
        <v>71.6</v>
      </c>
      <c r="K32" s="131">
        <f>SUM(K5:K31)</f>
        <v>20840327</v>
      </c>
      <c r="L32" s="133">
        <f>SUM(L5:L31)</f>
        <v>20595734.540000003</v>
      </c>
      <c r="M32" s="134">
        <f>SUM(M5:M31)</f>
        <v>288229</v>
      </c>
      <c r="N32" s="218">
        <f t="shared" si="2"/>
        <v>100.2</v>
      </c>
      <c r="O32" s="115">
        <f t="shared" si="3"/>
        <v>102.8</v>
      </c>
    </row>
    <row r="35" spans="1:2" ht="15.75" thickBot="1">
      <c r="A35" s="35" t="s">
        <v>45</v>
      </c>
      <c r="B35" s="35"/>
    </row>
    <row r="36" spans="1:4" ht="15.75" thickBot="1">
      <c r="A36" s="37"/>
      <c r="B36" s="105" t="s">
        <v>10</v>
      </c>
      <c r="C36" s="106" t="s">
        <v>14</v>
      </c>
      <c r="D36" s="107" t="s">
        <v>15</v>
      </c>
    </row>
    <row r="37" spans="1:4" ht="15">
      <c r="A37" s="41" t="s">
        <v>46</v>
      </c>
      <c r="B37" s="122">
        <v>674050.07</v>
      </c>
      <c r="C37" s="123">
        <v>546351.17</v>
      </c>
      <c r="D37" s="124">
        <v>545852.25</v>
      </c>
    </row>
    <row r="38" spans="1:4" ht="15">
      <c r="A38" s="41" t="s">
        <v>47</v>
      </c>
      <c r="B38" s="125">
        <v>42025.56</v>
      </c>
      <c r="C38" s="97">
        <v>42025.56</v>
      </c>
      <c r="D38" s="98">
        <v>42025.56</v>
      </c>
    </row>
    <row r="39" spans="1:4" ht="15">
      <c r="A39" s="41" t="s">
        <v>48</v>
      </c>
      <c r="B39" s="125">
        <v>323796.81</v>
      </c>
      <c r="C39" s="97">
        <v>329071.81</v>
      </c>
      <c r="D39" s="98">
        <v>288648.81</v>
      </c>
    </row>
    <row r="40" spans="1:4" ht="15">
      <c r="A40" s="41" t="s">
        <v>49</v>
      </c>
      <c r="B40" s="125">
        <v>35557.65</v>
      </c>
      <c r="C40" s="97">
        <v>35558.35</v>
      </c>
      <c r="D40" s="98">
        <v>35558.35</v>
      </c>
    </row>
    <row r="41" spans="1:4" ht="15">
      <c r="A41" s="41" t="s">
        <v>50</v>
      </c>
      <c r="B41" s="125">
        <v>0</v>
      </c>
      <c r="C41" s="97">
        <v>0</v>
      </c>
      <c r="D41" s="98">
        <v>1634945.88</v>
      </c>
    </row>
    <row r="42" spans="1:4" ht="15.75" thickBot="1">
      <c r="A42" s="46" t="s">
        <v>51</v>
      </c>
      <c r="B42" s="126">
        <v>832306.22</v>
      </c>
      <c r="C42" s="101">
        <v>960005.12</v>
      </c>
      <c r="D42" s="102">
        <v>960504.04</v>
      </c>
    </row>
    <row r="44" spans="10:14" ht="15">
      <c r="J44"/>
      <c r="N44"/>
    </row>
    <row r="46" spans="1:14" ht="16.5" thickBot="1">
      <c r="A46" s="1" t="s">
        <v>52</v>
      </c>
      <c r="B46" s="1" t="s">
        <v>1</v>
      </c>
      <c r="C46" s="1"/>
      <c r="F46" s="1"/>
      <c r="G46" s="1"/>
      <c r="J46" s="137"/>
      <c r="K46" s="1"/>
      <c r="N46" s="137"/>
    </row>
    <row r="47" spans="1:15" s="135" customFormat="1" ht="14.25">
      <c r="A47" s="4" t="s">
        <v>2</v>
      </c>
      <c r="B47" s="151" t="s">
        <v>3</v>
      </c>
      <c r="C47" s="154" t="s">
        <v>4</v>
      </c>
      <c r="D47" s="162" t="s">
        <v>5</v>
      </c>
      <c r="E47" s="163"/>
      <c r="F47" s="164" t="s">
        <v>6</v>
      </c>
      <c r="G47" s="152" t="s">
        <v>4</v>
      </c>
      <c r="H47" s="103" t="s">
        <v>7</v>
      </c>
      <c r="I47" s="165"/>
      <c r="J47" s="164" t="s">
        <v>6</v>
      </c>
      <c r="K47" s="166" t="s">
        <v>4</v>
      </c>
      <c r="L47" s="103" t="s">
        <v>8</v>
      </c>
      <c r="M47" s="165"/>
      <c r="N47" s="164" t="s">
        <v>6</v>
      </c>
      <c r="O47" s="140" t="s">
        <v>91</v>
      </c>
    </row>
    <row r="48" spans="1:15" s="135" customFormat="1" ht="15" thickBot="1">
      <c r="A48" s="7"/>
      <c r="B48" s="156" t="s">
        <v>9</v>
      </c>
      <c r="C48" s="160" t="s">
        <v>10</v>
      </c>
      <c r="D48" s="167" t="s">
        <v>11</v>
      </c>
      <c r="E48" s="159" t="s">
        <v>12</v>
      </c>
      <c r="F48" s="168" t="s">
        <v>13</v>
      </c>
      <c r="G48" s="157" t="s">
        <v>14</v>
      </c>
      <c r="H48" s="158" t="s">
        <v>11</v>
      </c>
      <c r="I48" s="169" t="s">
        <v>12</v>
      </c>
      <c r="J48" s="168" t="s">
        <v>13</v>
      </c>
      <c r="K48" s="170" t="s">
        <v>15</v>
      </c>
      <c r="L48" s="158" t="s">
        <v>11</v>
      </c>
      <c r="M48" s="169" t="s">
        <v>12</v>
      </c>
      <c r="N48" s="168" t="s">
        <v>13</v>
      </c>
      <c r="O48" s="141" t="s">
        <v>92</v>
      </c>
    </row>
    <row r="49" spans="1:15" ht="15">
      <c r="A49" s="54" t="s">
        <v>53</v>
      </c>
      <c r="B49" s="115"/>
      <c r="C49" s="55"/>
      <c r="D49" s="60"/>
      <c r="E49" s="61"/>
      <c r="F49" s="58" t="e">
        <f>ROUND((D49+E49)/(C49/100),1)</f>
        <v>#DIV/0!</v>
      </c>
      <c r="G49" s="278"/>
      <c r="H49" s="279"/>
      <c r="I49" s="280"/>
      <c r="J49" s="58" t="e">
        <f>ROUND((H49+I49)/(G49/100),1)</f>
        <v>#DIV/0!</v>
      </c>
      <c r="K49" s="285"/>
      <c r="L49" s="279"/>
      <c r="M49" s="280"/>
      <c r="N49" s="58" t="e">
        <f>ROUND((L49+M49)/(K49/100),1)</f>
        <v>#DIV/0!</v>
      </c>
      <c r="O49" s="115" t="e">
        <f aca="true" t="shared" si="4" ref="O49:O80">ROUND((L49+M49)/(B49/100),1)</f>
        <v>#DIV/0!</v>
      </c>
    </row>
    <row r="50" spans="1:15" ht="15">
      <c r="A50" s="62" t="s">
        <v>54</v>
      </c>
      <c r="B50" s="63">
        <v>500000</v>
      </c>
      <c r="C50" s="64">
        <v>500000</v>
      </c>
      <c r="D50" s="65">
        <v>331439</v>
      </c>
      <c r="E50" s="66">
        <v>35574</v>
      </c>
      <c r="F50" s="67">
        <f aca="true" t="shared" si="5" ref="F50:F80">ROUND((D50+E50)/(C50/100),1)</f>
        <v>73.4</v>
      </c>
      <c r="G50" s="68">
        <v>500000</v>
      </c>
      <c r="H50" s="69">
        <v>555739</v>
      </c>
      <c r="I50" s="70">
        <v>36256</v>
      </c>
      <c r="J50" s="67">
        <f aca="true" t="shared" si="6" ref="J50:J79">ROUND((H50+I50)/(G50/100),1)</f>
        <v>118.4</v>
      </c>
      <c r="K50" s="286">
        <v>500000</v>
      </c>
      <c r="L50" s="69">
        <v>461789.3</v>
      </c>
      <c r="M50" s="70">
        <v>46578</v>
      </c>
      <c r="N50" s="67">
        <f aca="true" t="shared" si="7" ref="N50:N80">ROUND((L50+M50)/(K50/100),1)</f>
        <v>101.7</v>
      </c>
      <c r="O50" s="115">
        <f t="shared" si="4"/>
        <v>101.7</v>
      </c>
    </row>
    <row r="51" spans="1:15" ht="15">
      <c r="A51" s="62" t="s">
        <v>55</v>
      </c>
      <c r="B51" s="63">
        <v>200000</v>
      </c>
      <c r="C51" s="64">
        <v>200000</v>
      </c>
      <c r="D51" s="65"/>
      <c r="E51" s="66">
        <v>154530</v>
      </c>
      <c r="F51" s="67">
        <f t="shared" si="5"/>
        <v>77.3</v>
      </c>
      <c r="G51" s="68">
        <v>200000</v>
      </c>
      <c r="H51" s="69"/>
      <c r="I51" s="70">
        <v>168480</v>
      </c>
      <c r="J51" s="67">
        <f t="shared" si="6"/>
        <v>84.2</v>
      </c>
      <c r="K51" s="286">
        <v>200000</v>
      </c>
      <c r="L51" s="69"/>
      <c r="M51" s="70">
        <v>247140</v>
      </c>
      <c r="N51" s="67">
        <f t="shared" si="7"/>
        <v>123.6</v>
      </c>
      <c r="O51" s="115">
        <f t="shared" si="4"/>
        <v>123.6</v>
      </c>
    </row>
    <row r="52" spans="1:15" ht="15">
      <c r="A52" s="62" t="s">
        <v>56</v>
      </c>
      <c r="B52" s="63"/>
      <c r="C52" s="64"/>
      <c r="D52" s="65"/>
      <c r="E52" s="66"/>
      <c r="F52" s="67" t="e">
        <f t="shared" si="5"/>
        <v>#DIV/0!</v>
      </c>
      <c r="G52" s="68"/>
      <c r="H52" s="69"/>
      <c r="I52" s="70"/>
      <c r="J52" s="67" t="e">
        <f t="shared" si="6"/>
        <v>#DIV/0!</v>
      </c>
      <c r="K52" s="286"/>
      <c r="L52" s="69"/>
      <c r="M52" s="70"/>
      <c r="N52" s="67" t="e">
        <f t="shared" si="7"/>
        <v>#DIV/0!</v>
      </c>
      <c r="O52" s="115" t="e">
        <f t="shared" si="4"/>
        <v>#DIV/0!</v>
      </c>
    </row>
    <row r="53" spans="1:15" ht="15">
      <c r="A53" s="62" t="s">
        <v>57</v>
      </c>
      <c r="B53" s="63"/>
      <c r="C53" s="64"/>
      <c r="D53" s="65"/>
      <c r="E53" s="66"/>
      <c r="F53" s="67" t="e">
        <f t="shared" si="5"/>
        <v>#DIV/0!</v>
      </c>
      <c r="G53" s="68"/>
      <c r="H53" s="69"/>
      <c r="I53" s="70"/>
      <c r="J53" s="67" t="e">
        <f t="shared" si="6"/>
        <v>#DIV/0!</v>
      </c>
      <c r="K53" s="286"/>
      <c r="L53" s="69"/>
      <c r="M53" s="70"/>
      <c r="N53" s="67" t="e">
        <f t="shared" si="7"/>
        <v>#DIV/0!</v>
      </c>
      <c r="O53" s="115" t="e">
        <f t="shared" si="4"/>
        <v>#DIV/0!</v>
      </c>
    </row>
    <row r="54" spans="1:15" ht="15">
      <c r="A54" s="62" t="s">
        <v>58</v>
      </c>
      <c r="B54" s="63"/>
      <c r="C54" s="64"/>
      <c r="D54" s="65"/>
      <c r="E54" s="66"/>
      <c r="F54" s="67" t="e">
        <f t="shared" si="5"/>
        <v>#DIV/0!</v>
      </c>
      <c r="G54" s="68"/>
      <c r="H54" s="69"/>
      <c r="I54" s="70"/>
      <c r="J54" s="67" t="e">
        <f t="shared" si="6"/>
        <v>#DIV/0!</v>
      </c>
      <c r="K54" s="286"/>
      <c r="L54" s="69"/>
      <c r="M54" s="70"/>
      <c r="N54" s="67" t="e">
        <f t="shared" si="7"/>
        <v>#DIV/0!</v>
      </c>
      <c r="O54" s="115" t="e">
        <f t="shared" si="4"/>
        <v>#DIV/0!</v>
      </c>
    </row>
    <row r="55" spans="1:15" ht="15">
      <c r="A55" s="62" t="s">
        <v>59</v>
      </c>
      <c r="B55" s="63"/>
      <c r="C55" s="64"/>
      <c r="D55" s="65"/>
      <c r="E55" s="66"/>
      <c r="F55" s="67" t="e">
        <f t="shared" si="5"/>
        <v>#DIV/0!</v>
      </c>
      <c r="G55" s="68"/>
      <c r="H55" s="69"/>
      <c r="I55" s="70"/>
      <c r="J55" s="67" t="e">
        <f t="shared" si="6"/>
        <v>#DIV/0!</v>
      </c>
      <c r="K55" s="286"/>
      <c r="L55" s="69"/>
      <c r="M55" s="70"/>
      <c r="N55" s="67" t="e">
        <f t="shared" si="7"/>
        <v>#DIV/0!</v>
      </c>
      <c r="O55" s="115" t="e">
        <f t="shared" si="4"/>
        <v>#DIV/0!</v>
      </c>
    </row>
    <row r="56" spans="1:15" ht="15">
      <c r="A56" s="62" t="s">
        <v>60</v>
      </c>
      <c r="B56" s="63"/>
      <c r="C56" s="64"/>
      <c r="D56" s="65"/>
      <c r="E56" s="66"/>
      <c r="F56" s="67" t="e">
        <f t="shared" si="5"/>
        <v>#DIV/0!</v>
      </c>
      <c r="G56" s="68"/>
      <c r="H56" s="69"/>
      <c r="I56" s="70"/>
      <c r="J56" s="67" t="e">
        <f t="shared" si="6"/>
        <v>#DIV/0!</v>
      </c>
      <c r="K56" s="286"/>
      <c r="L56" s="69"/>
      <c r="M56" s="70"/>
      <c r="N56" s="67" t="e">
        <f t="shared" si="7"/>
        <v>#DIV/0!</v>
      </c>
      <c r="O56" s="115" t="e">
        <f t="shared" si="4"/>
        <v>#DIV/0!</v>
      </c>
    </row>
    <row r="57" spans="1:15" ht="15">
      <c r="A57" s="62" t="s">
        <v>61</v>
      </c>
      <c r="B57" s="63"/>
      <c r="C57" s="64"/>
      <c r="D57" s="65"/>
      <c r="E57" s="66"/>
      <c r="F57" s="67" t="e">
        <f t="shared" si="5"/>
        <v>#DIV/0!</v>
      </c>
      <c r="G57" s="68"/>
      <c r="H57" s="69"/>
      <c r="I57" s="70"/>
      <c r="J57" s="67" t="e">
        <f t="shared" si="6"/>
        <v>#DIV/0!</v>
      </c>
      <c r="K57" s="286"/>
      <c r="L57" s="69"/>
      <c r="M57" s="70"/>
      <c r="N57" s="67" t="e">
        <f t="shared" si="7"/>
        <v>#DIV/0!</v>
      </c>
      <c r="O57" s="115" t="e">
        <f t="shared" si="4"/>
        <v>#DIV/0!</v>
      </c>
    </row>
    <row r="58" spans="1:15" ht="15">
      <c r="A58" s="62" t="s">
        <v>62</v>
      </c>
      <c r="B58" s="63"/>
      <c r="C58" s="64"/>
      <c r="D58" s="65"/>
      <c r="E58" s="66"/>
      <c r="F58" s="67" t="e">
        <f t="shared" si="5"/>
        <v>#DIV/0!</v>
      </c>
      <c r="G58" s="68"/>
      <c r="H58" s="69"/>
      <c r="I58" s="70"/>
      <c r="J58" s="67" t="e">
        <f t="shared" si="6"/>
        <v>#DIV/0!</v>
      </c>
      <c r="K58" s="286"/>
      <c r="L58" s="69"/>
      <c r="M58" s="70"/>
      <c r="N58" s="67" t="e">
        <f t="shared" si="7"/>
        <v>#DIV/0!</v>
      </c>
      <c r="O58" s="115" t="e">
        <f t="shared" si="4"/>
        <v>#DIV/0!</v>
      </c>
    </row>
    <row r="59" spans="1:15" ht="15">
      <c r="A59" s="62" t="s">
        <v>63</v>
      </c>
      <c r="B59" s="63"/>
      <c r="C59" s="64"/>
      <c r="D59" s="65"/>
      <c r="E59" s="66"/>
      <c r="F59" s="67" t="e">
        <f t="shared" si="5"/>
        <v>#DIV/0!</v>
      </c>
      <c r="G59" s="68"/>
      <c r="H59" s="69"/>
      <c r="I59" s="70"/>
      <c r="J59" s="67" t="e">
        <f t="shared" si="6"/>
        <v>#DIV/0!</v>
      </c>
      <c r="K59" s="286"/>
      <c r="L59" s="69"/>
      <c r="M59" s="70"/>
      <c r="N59" s="67" t="e">
        <f t="shared" si="7"/>
        <v>#DIV/0!</v>
      </c>
      <c r="O59" s="115" t="e">
        <f t="shared" si="4"/>
        <v>#DIV/0!</v>
      </c>
    </row>
    <row r="60" spans="1:15" ht="15">
      <c r="A60" s="62" t="s">
        <v>64</v>
      </c>
      <c r="B60" s="63"/>
      <c r="C60" s="64"/>
      <c r="D60" s="65"/>
      <c r="E60" s="66"/>
      <c r="F60" s="67" t="e">
        <f t="shared" si="5"/>
        <v>#DIV/0!</v>
      </c>
      <c r="G60" s="68"/>
      <c r="H60" s="69"/>
      <c r="I60" s="70"/>
      <c r="J60" s="67" t="e">
        <f t="shared" si="6"/>
        <v>#DIV/0!</v>
      </c>
      <c r="K60" s="286"/>
      <c r="L60" s="69"/>
      <c r="M60" s="70"/>
      <c r="N60" s="67" t="e">
        <f t="shared" si="7"/>
        <v>#DIV/0!</v>
      </c>
      <c r="O60" s="115" t="e">
        <f t="shared" si="4"/>
        <v>#DIV/0!</v>
      </c>
    </row>
    <row r="61" spans="1:15" ht="15">
      <c r="A61" s="62" t="s">
        <v>65</v>
      </c>
      <c r="B61" s="63"/>
      <c r="C61" s="64"/>
      <c r="D61" s="65"/>
      <c r="E61" s="66"/>
      <c r="F61" s="67" t="e">
        <f t="shared" si="5"/>
        <v>#DIV/0!</v>
      </c>
      <c r="G61" s="68"/>
      <c r="H61" s="69"/>
      <c r="I61" s="70"/>
      <c r="J61" s="67" t="e">
        <f t="shared" si="6"/>
        <v>#DIV/0!</v>
      </c>
      <c r="K61" s="286"/>
      <c r="L61" s="69"/>
      <c r="M61" s="70"/>
      <c r="N61" s="67" t="e">
        <f t="shared" si="7"/>
        <v>#DIV/0!</v>
      </c>
      <c r="O61" s="115" t="e">
        <f t="shared" si="4"/>
        <v>#DIV/0!</v>
      </c>
    </row>
    <row r="62" spans="1:15" ht="15">
      <c r="A62" s="62" t="s">
        <v>66</v>
      </c>
      <c r="B62" s="63"/>
      <c r="C62" s="64"/>
      <c r="D62" s="65"/>
      <c r="E62" s="66"/>
      <c r="F62" s="67" t="e">
        <f t="shared" si="5"/>
        <v>#DIV/0!</v>
      </c>
      <c r="G62" s="68"/>
      <c r="H62" s="69"/>
      <c r="I62" s="70"/>
      <c r="J62" s="67" t="e">
        <f t="shared" si="6"/>
        <v>#DIV/0!</v>
      </c>
      <c r="K62" s="286"/>
      <c r="L62" s="69"/>
      <c r="M62" s="70"/>
      <c r="N62" s="67" t="e">
        <f t="shared" si="7"/>
        <v>#DIV/0!</v>
      </c>
      <c r="O62" s="115" t="e">
        <f t="shared" si="4"/>
        <v>#DIV/0!</v>
      </c>
    </row>
    <row r="63" spans="1:15" ht="15">
      <c r="A63" s="62" t="s">
        <v>67</v>
      </c>
      <c r="B63" s="63"/>
      <c r="C63" s="64"/>
      <c r="D63" s="65"/>
      <c r="E63" s="66"/>
      <c r="F63" s="67" t="e">
        <f t="shared" si="5"/>
        <v>#DIV/0!</v>
      </c>
      <c r="G63" s="68"/>
      <c r="H63" s="69"/>
      <c r="I63" s="70"/>
      <c r="J63" s="67" t="e">
        <f t="shared" si="6"/>
        <v>#DIV/0!</v>
      </c>
      <c r="K63" s="286"/>
      <c r="L63" s="69"/>
      <c r="M63" s="70"/>
      <c r="N63" s="67" t="e">
        <f t="shared" si="7"/>
        <v>#DIV/0!</v>
      </c>
      <c r="O63" s="115" t="e">
        <f t="shared" si="4"/>
        <v>#DIV/0!</v>
      </c>
    </row>
    <row r="64" spans="1:15" ht="15">
      <c r="A64" s="62" t="s">
        <v>68</v>
      </c>
      <c r="B64" s="63">
        <v>150000</v>
      </c>
      <c r="C64" s="64">
        <v>150000</v>
      </c>
      <c r="D64" s="65"/>
      <c r="E64" s="66"/>
      <c r="F64" s="67">
        <f t="shared" si="5"/>
        <v>0</v>
      </c>
      <c r="G64" s="68">
        <v>150000</v>
      </c>
      <c r="H64" s="69"/>
      <c r="I64" s="70"/>
      <c r="J64" s="67">
        <f t="shared" si="6"/>
        <v>0</v>
      </c>
      <c r="K64" s="286"/>
      <c r="L64" s="69"/>
      <c r="M64" s="70"/>
      <c r="N64" s="67" t="e">
        <f t="shared" si="7"/>
        <v>#DIV/0!</v>
      </c>
      <c r="O64" s="115">
        <f t="shared" si="4"/>
        <v>0</v>
      </c>
    </row>
    <row r="65" spans="1:15" ht="15">
      <c r="A65" s="62" t="s">
        <v>69</v>
      </c>
      <c r="B65" s="63">
        <v>35000</v>
      </c>
      <c r="C65" s="64">
        <v>35000</v>
      </c>
      <c r="D65" s="65">
        <v>25502</v>
      </c>
      <c r="E65" s="66"/>
      <c r="F65" s="67">
        <f t="shared" si="5"/>
        <v>72.9</v>
      </c>
      <c r="G65" s="68">
        <v>35000</v>
      </c>
      <c r="H65" s="69">
        <v>25819</v>
      </c>
      <c r="I65" s="70"/>
      <c r="J65" s="67">
        <f t="shared" si="6"/>
        <v>73.8</v>
      </c>
      <c r="K65" s="286">
        <v>35000</v>
      </c>
      <c r="L65" s="69">
        <v>29155</v>
      </c>
      <c r="M65" s="70"/>
      <c r="N65" s="67">
        <f t="shared" si="7"/>
        <v>83.3</v>
      </c>
      <c r="O65" s="115">
        <f t="shared" si="4"/>
        <v>83.3</v>
      </c>
    </row>
    <row r="66" spans="1:15" ht="15">
      <c r="A66" s="62" t="s">
        <v>70</v>
      </c>
      <c r="B66" s="63">
        <v>500</v>
      </c>
      <c r="C66" s="64">
        <v>500</v>
      </c>
      <c r="D66" s="65">
        <v>272.51</v>
      </c>
      <c r="E66" s="66"/>
      <c r="F66" s="67">
        <f t="shared" si="5"/>
        <v>54.5</v>
      </c>
      <c r="G66" s="68">
        <v>500</v>
      </c>
      <c r="H66" s="281">
        <v>453.04</v>
      </c>
      <c r="I66" s="70"/>
      <c r="J66" s="67">
        <f t="shared" si="6"/>
        <v>90.6</v>
      </c>
      <c r="K66" s="286">
        <v>500</v>
      </c>
      <c r="L66" s="69">
        <v>688.03</v>
      </c>
      <c r="M66" s="70"/>
      <c r="N66" s="67">
        <f t="shared" si="7"/>
        <v>137.6</v>
      </c>
      <c r="O66" s="115">
        <f t="shared" si="4"/>
        <v>137.6</v>
      </c>
    </row>
    <row r="67" spans="1:15" ht="15">
      <c r="A67" s="62" t="s">
        <v>71</v>
      </c>
      <c r="B67" s="63"/>
      <c r="C67" s="64"/>
      <c r="D67" s="65"/>
      <c r="E67" s="66"/>
      <c r="F67" s="67" t="e">
        <f t="shared" si="5"/>
        <v>#DIV/0!</v>
      </c>
      <c r="G67" s="68"/>
      <c r="H67" s="69"/>
      <c r="I67" s="70"/>
      <c r="J67" s="67" t="e">
        <f t="shared" si="6"/>
        <v>#DIV/0!</v>
      </c>
      <c r="K67" s="286"/>
      <c r="L67" s="69"/>
      <c r="M67" s="70"/>
      <c r="N67" s="67" t="e">
        <f t="shared" si="7"/>
        <v>#DIV/0!</v>
      </c>
      <c r="O67" s="115" t="e">
        <f t="shared" si="4"/>
        <v>#DIV/0!</v>
      </c>
    </row>
    <row r="68" spans="1:15" ht="15">
      <c r="A68" s="62" t="s">
        <v>72</v>
      </c>
      <c r="B68" s="63"/>
      <c r="C68" s="64"/>
      <c r="D68" s="65"/>
      <c r="E68" s="66"/>
      <c r="F68" s="67" t="e">
        <f t="shared" si="5"/>
        <v>#DIV/0!</v>
      </c>
      <c r="G68" s="68"/>
      <c r="H68" s="69"/>
      <c r="I68" s="70"/>
      <c r="J68" s="67" t="e">
        <f t="shared" si="6"/>
        <v>#DIV/0!</v>
      </c>
      <c r="K68" s="286"/>
      <c r="L68" s="69"/>
      <c r="M68" s="70"/>
      <c r="N68" s="67" t="e">
        <f t="shared" si="7"/>
        <v>#DIV/0!</v>
      </c>
      <c r="O68" s="115" t="e">
        <f t="shared" si="4"/>
        <v>#DIV/0!</v>
      </c>
    </row>
    <row r="69" spans="1:15" ht="15">
      <c r="A69" s="62" t="s">
        <v>73</v>
      </c>
      <c r="B69" s="63"/>
      <c r="C69" s="64"/>
      <c r="D69" s="65"/>
      <c r="E69" s="66"/>
      <c r="F69" s="67" t="e">
        <f t="shared" si="5"/>
        <v>#DIV/0!</v>
      </c>
      <c r="G69" s="68"/>
      <c r="H69" s="69"/>
      <c r="I69" s="70"/>
      <c r="J69" s="67" t="e">
        <f t="shared" si="6"/>
        <v>#DIV/0!</v>
      </c>
      <c r="K69" s="286"/>
      <c r="L69" s="69"/>
      <c r="M69" s="70"/>
      <c r="N69" s="67" t="e">
        <f t="shared" si="7"/>
        <v>#DIV/0!</v>
      </c>
      <c r="O69" s="115" t="e">
        <f t="shared" si="4"/>
        <v>#DIV/0!</v>
      </c>
    </row>
    <row r="70" spans="1:15" ht="15">
      <c r="A70" s="72" t="s">
        <v>74</v>
      </c>
      <c r="B70" s="63">
        <f>SUM(B49:B69)</f>
        <v>885500</v>
      </c>
      <c r="C70" s="64">
        <f>SUM(C49:C69)</f>
        <v>885500</v>
      </c>
      <c r="D70" s="65">
        <f>SUM(D49:D69)</f>
        <v>357213.51</v>
      </c>
      <c r="E70" s="66">
        <f>SUM(E49:E69)</f>
        <v>190104</v>
      </c>
      <c r="F70" s="67">
        <f t="shared" si="5"/>
        <v>61.8</v>
      </c>
      <c r="G70" s="68">
        <f>SUM(G49:G69)</f>
        <v>885500</v>
      </c>
      <c r="H70" s="69">
        <f>SUM(H49:H69)</f>
        <v>582011.04</v>
      </c>
      <c r="I70" s="70">
        <f>SUM(I50:I69)</f>
        <v>204736</v>
      </c>
      <c r="J70" s="67">
        <f t="shared" si="6"/>
        <v>88.8</v>
      </c>
      <c r="K70" s="68">
        <f>SUM(K49:K69)</f>
        <v>735500</v>
      </c>
      <c r="L70" s="69">
        <v>491632.33</v>
      </c>
      <c r="M70" s="70">
        <v>293718</v>
      </c>
      <c r="N70" s="67">
        <f t="shared" si="7"/>
        <v>106.8</v>
      </c>
      <c r="O70" s="115">
        <f t="shared" si="4"/>
        <v>88.7</v>
      </c>
    </row>
    <row r="71" spans="1:15" ht="15">
      <c r="A71" s="62" t="s">
        <v>75</v>
      </c>
      <c r="B71" s="73"/>
      <c r="C71" s="74"/>
      <c r="D71" s="75"/>
      <c r="E71" s="76"/>
      <c r="F71" s="67" t="e">
        <f t="shared" si="5"/>
        <v>#DIV/0!</v>
      </c>
      <c r="G71" s="77"/>
      <c r="H71" s="78"/>
      <c r="I71" s="79"/>
      <c r="J71" s="67" t="e">
        <f t="shared" si="6"/>
        <v>#DIV/0!</v>
      </c>
      <c r="K71" s="287"/>
      <c r="L71" s="78"/>
      <c r="M71" s="79"/>
      <c r="N71" s="67" t="e">
        <f t="shared" si="7"/>
        <v>#DIV/0!</v>
      </c>
      <c r="O71" s="115" t="e">
        <f t="shared" si="4"/>
        <v>#DIV/0!</v>
      </c>
    </row>
    <row r="72" spans="1:15" ht="15">
      <c r="A72" s="62" t="s">
        <v>76</v>
      </c>
      <c r="B72" s="73">
        <v>3482069</v>
      </c>
      <c r="C72" s="74">
        <v>3482069</v>
      </c>
      <c r="D72" s="75">
        <v>1774534.49</v>
      </c>
      <c r="E72" s="76"/>
      <c r="F72" s="81">
        <f t="shared" si="5"/>
        <v>51</v>
      </c>
      <c r="G72" s="77">
        <v>3482069</v>
      </c>
      <c r="H72" s="78">
        <v>2611551.75</v>
      </c>
      <c r="I72" s="79"/>
      <c r="J72" s="81">
        <f t="shared" si="6"/>
        <v>75</v>
      </c>
      <c r="K72" s="287">
        <v>3562333</v>
      </c>
      <c r="L72" s="78">
        <v>3562333</v>
      </c>
      <c r="M72" s="79"/>
      <c r="N72" s="81">
        <f t="shared" si="7"/>
        <v>100</v>
      </c>
      <c r="O72" s="115">
        <f t="shared" si="4"/>
        <v>102.3</v>
      </c>
    </row>
    <row r="73" spans="1:15" ht="15">
      <c r="A73" s="72" t="s">
        <v>77</v>
      </c>
      <c r="B73" s="82">
        <v>33500</v>
      </c>
      <c r="C73" s="83">
        <v>33500</v>
      </c>
      <c r="D73" s="84"/>
      <c r="E73" s="85"/>
      <c r="F73" s="81">
        <f t="shared" si="5"/>
        <v>0</v>
      </c>
      <c r="G73" s="86">
        <v>33500</v>
      </c>
      <c r="H73" s="87">
        <v>33500</v>
      </c>
      <c r="I73" s="88"/>
      <c r="J73" s="81">
        <f t="shared" si="6"/>
        <v>100</v>
      </c>
      <c r="K73" s="86">
        <v>33500</v>
      </c>
      <c r="L73" s="87">
        <v>33500</v>
      </c>
      <c r="M73" s="88"/>
      <c r="N73" s="81">
        <f t="shared" si="7"/>
        <v>100</v>
      </c>
      <c r="O73" s="115">
        <f t="shared" si="4"/>
        <v>100</v>
      </c>
    </row>
    <row r="74" spans="1:15" ht="15">
      <c r="A74" s="62" t="s">
        <v>78</v>
      </c>
      <c r="B74" s="63">
        <v>15921750</v>
      </c>
      <c r="C74" s="64">
        <v>16065556</v>
      </c>
      <c r="D74" s="65">
        <v>7692500</v>
      </c>
      <c r="E74" s="66"/>
      <c r="F74" s="81">
        <f t="shared" si="5"/>
        <v>47.9</v>
      </c>
      <c r="G74" s="68">
        <v>16293479</v>
      </c>
      <c r="H74" s="69">
        <v>11600953</v>
      </c>
      <c r="I74" s="70"/>
      <c r="J74" s="81">
        <f t="shared" si="6"/>
        <v>71.2</v>
      </c>
      <c r="K74" s="68">
        <v>16420920</v>
      </c>
      <c r="L74" s="69">
        <v>16420920</v>
      </c>
      <c r="M74" s="70"/>
      <c r="N74" s="81">
        <f t="shared" si="7"/>
        <v>100</v>
      </c>
      <c r="O74" s="115">
        <f t="shared" si="4"/>
        <v>103.1</v>
      </c>
    </row>
    <row r="75" spans="1:15" ht="15">
      <c r="A75" s="62" t="s">
        <v>79</v>
      </c>
      <c r="B75" s="63"/>
      <c r="C75" s="64"/>
      <c r="D75" s="65"/>
      <c r="E75" s="66"/>
      <c r="F75" s="67" t="e">
        <f t="shared" si="5"/>
        <v>#DIV/0!</v>
      </c>
      <c r="G75" s="68"/>
      <c r="H75" s="69"/>
      <c r="I75" s="70"/>
      <c r="J75" s="67" t="e">
        <f t="shared" si="6"/>
        <v>#DIV/0!</v>
      </c>
      <c r="K75" s="68"/>
      <c r="L75" s="69"/>
      <c r="M75" s="70"/>
      <c r="N75" s="67" t="e">
        <f t="shared" si="7"/>
        <v>#DIV/0!</v>
      </c>
      <c r="O75" s="115" t="e">
        <f t="shared" si="4"/>
        <v>#DIV/0!</v>
      </c>
    </row>
    <row r="76" spans="1:15" ht="15">
      <c r="A76" s="62" t="s">
        <v>80</v>
      </c>
      <c r="B76" s="63"/>
      <c r="C76" s="64"/>
      <c r="D76" s="65"/>
      <c r="E76" s="66"/>
      <c r="F76" s="81" t="e">
        <f t="shared" si="5"/>
        <v>#DIV/0!</v>
      </c>
      <c r="G76" s="68"/>
      <c r="H76" s="69"/>
      <c r="I76" s="70"/>
      <c r="J76" s="81" t="e">
        <f t="shared" si="6"/>
        <v>#DIV/0!</v>
      </c>
      <c r="K76" s="68"/>
      <c r="L76" s="69"/>
      <c r="M76" s="70"/>
      <c r="N76" s="81" t="e">
        <f t="shared" si="7"/>
        <v>#DIV/0!</v>
      </c>
      <c r="O76" s="115" t="e">
        <f t="shared" si="4"/>
        <v>#DIV/0!</v>
      </c>
    </row>
    <row r="77" spans="1:15" ht="15">
      <c r="A77" s="72" t="s">
        <v>81</v>
      </c>
      <c r="B77" s="63"/>
      <c r="C77" s="64"/>
      <c r="D77" s="65"/>
      <c r="E77" s="66"/>
      <c r="F77" s="81" t="e">
        <f t="shared" si="5"/>
        <v>#DIV/0!</v>
      </c>
      <c r="G77" s="68">
        <v>88074</v>
      </c>
      <c r="H77" s="69">
        <v>88074</v>
      </c>
      <c r="I77" s="70"/>
      <c r="J77" s="81">
        <f t="shared" si="6"/>
        <v>100</v>
      </c>
      <c r="K77" s="68">
        <v>88074</v>
      </c>
      <c r="L77" s="69">
        <v>88074</v>
      </c>
      <c r="M77" s="70"/>
      <c r="N77" s="81">
        <f t="shared" si="7"/>
        <v>100</v>
      </c>
      <c r="O77" s="115" t="e">
        <f t="shared" si="4"/>
        <v>#DIV/0!</v>
      </c>
    </row>
    <row r="78" spans="1:15" ht="15">
      <c r="A78" s="72" t="s">
        <v>82</v>
      </c>
      <c r="B78" s="63">
        <f>SUM(B72:B77)</f>
        <v>19437319</v>
      </c>
      <c r="C78" s="64">
        <f>SUM(C72:C77)</f>
        <v>19581125</v>
      </c>
      <c r="D78" s="65">
        <f>SUM(D72:D77)</f>
        <v>9467034.49</v>
      </c>
      <c r="E78" s="66">
        <f>SUM(E72:E77)</f>
        <v>0</v>
      </c>
      <c r="F78" s="67">
        <f t="shared" si="5"/>
        <v>48.3</v>
      </c>
      <c r="G78" s="68">
        <f>SUM(G72:G77)</f>
        <v>19897122</v>
      </c>
      <c r="H78" s="68">
        <f>SUM(H72:H77)</f>
        <v>14334078.75</v>
      </c>
      <c r="I78" s="68">
        <f>SUM(I72:I77)</f>
        <v>0</v>
      </c>
      <c r="J78" s="67">
        <f t="shared" si="6"/>
        <v>72</v>
      </c>
      <c r="K78" s="68">
        <f>SUM(K72:K77)</f>
        <v>20104827</v>
      </c>
      <c r="L78" s="68">
        <f>SUM(L72:L77)</f>
        <v>20104827</v>
      </c>
      <c r="M78" s="70">
        <v>0</v>
      </c>
      <c r="N78" s="67">
        <f t="shared" si="7"/>
        <v>100</v>
      </c>
      <c r="O78" s="115">
        <f t="shared" si="4"/>
        <v>103.4</v>
      </c>
    </row>
    <row r="79" spans="1:15" ht="15.75" thickBot="1">
      <c r="A79" s="89" t="s">
        <v>83</v>
      </c>
      <c r="B79" s="73">
        <f>B70+B78</f>
        <v>20322819</v>
      </c>
      <c r="C79" s="74">
        <f>C70+C78</f>
        <v>20466625</v>
      </c>
      <c r="D79" s="75">
        <f>D70+D78</f>
        <v>9824248</v>
      </c>
      <c r="E79" s="76">
        <f>E70+E78</f>
        <v>190104</v>
      </c>
      <c r="F79" s="81">
        <f t="shared" si="5"/>
        <v>48.9</v>
      </c>
      <c r="G79" s="77">
        <f>+G70+G78</f>
        <v>20782622</v>
      </c>
      <c r="H79" s="78">
        <f>+H70+H78</f>
        <v>14916089.79</v>
      </c>
      <c r="I79" s="78">
        <f>+I70+I78</f>
        <v>204736</v>
      </c>
      <c r="J79" s="81">
        <f t="shared" si="6"/>
        <v>72.8</v>
      </c>
      <c r="K79" s="77">
        <f>+K70+K78</f>
        <v>20840327</v>
      </c>
      <c r="L79" s="77">
        <f>+L70+L78</f>
        <v>20596459.33</v>
      </c>
      <c r="M79" s="79">
        <f>+M70+M78</f>
        <v>293718</v>
      </c>
      <c r="N79" s="81">
        <f t="shared" si="7"/>
        <v>100.2</v>
      </c>
      <c r="O79" s="115">
        <f t="shared" si="4"/>
        <v>102.8</v>
      </c>
    </row>
    <row r="80" spans="1:15" ht="15.75" thickBot="1">
      <c r="A80" s="90" t="s">
        <v>84</v>
      </c>
      <c r="B80" s="91">
        <f>B79-B32</f>
        <v>0</v>
      </c>
      <c r="C80" s="91">
        <f>C79-C32</f>
        <v>0</v>
      </c>
      <c r="D80" s="91">
        <f>D79-D32</f>
        <v>143158.33999999985</v>
      </c>
      <c r="E80" s="91">
        <f>E79-E32</f>
        <v>11989</v>
      </c>
      <c r="F80" s="92" t="e">
        <f t="shared" si="5"/>
        <v>#DIV/0!</v>
      </c>
      <c r="G80" s="91">
        <f>G79-G32</f>
        <v>85282</v>
      </c>
      <c r="H80" s="91">
        <f>H79-H32</f>
        <v>271898.8500000015</v>
      </c>
      <c r="I80" s="91">
        <f>I79-I32</f>
        <v>21076</v>
      </c>
      <c r="J80" s="92"/>
      <c r="K80" s="282">
        <f>K79-K32</f>
        <v>0</v>
      </c>
      <c r="L80" s="282">
        <f>L79-L32</f>
        <v>724.7899999953806</v>
      </c>
      <c r="M80" s="282">
        <f>M79-M32</f>
        <v>5489</v>
      </c>
      <c r="N80" s="92" t="e">
        <f t="shared" si="7"/>
        <v>#DIV/0!</v>
      </c>
      <c r="O80" s="115" t="e">
        <f t="shared" si="4"/>
        <v>#DIV/0!</v>
      </c>
    </row>
    <row r="81" spans="1:15" ht="15" customHeight="1" thickBot="1">
      <c r="A81" s="195" t="s">
        <v>94</v>
      </c>
      <c r="B81" s="193"/>
      <c r="C81" s="193"/>
      <c r="D81" s="198">
        <f>D80+E80</f>
        <v>155147.33999999985</v>
      </c>
      <c r="E81" s="199"/>
      <c r="F81" s="199"/>
      <c r="G81" s="283"/>
      <c r="H81" s="284">
        <f>H80+I80</f>
        <v>292974.8500000015</v>
      </c>
      <c r="I81" s="283"/>
      <c r="J81" s="199"/>
      <c r="K81" s="283"/>
      <c r="L81" s="284">
        <f>L80+M80</f>
        <v>6213.789999995381</v>
      </c>
      <c r="M81" s="288"/>
      <c r="N81" s="200"/>
      <c r="O81" s="147"/>
    </row>
    <row r="82" spans="1:15" ht="15" customHeight="1">
      <c r="A82" s="143"/>
      <c r="B82" s="144"/>
      <c r="C82" s="144"/>
      <c r="D82" s="144"/>
      <c r="E82" s="144"/>
      <c r="F82" s="144"/>
      <c r="G82" s="192"/>
      <c r="H82" s="144"/>
      <c r="I82" s="144"/>
      <c r="J82" s="144"/>
      <c r="K82" s="144"/>
      <c r="L82" s="144"/>
      <c r="M82" s="144"/>
      <c r="N82" s="144"/>
      <c r="O82" s="144"/>
    </row>
    <row r="83" spans="2:8" ht="15">
      <c r="B83" s="104"/>
      <c r="G83" s="53"/>
      <c r="H83" t="s">
        <v>112</v>
      </c>
    </row>
    <row r="84" spans="1:8" ht="15">
      <c r="A84" s="93" t="s">
        <v>85</v>
      </c>
      <c r="G84" s="53"/>
      <c r="H84" s="53" t="s">
        <v>132</v>
      </c>
    </row>
    <row r="85" ht="15.75" thickBot="1">
      <c r="H85" s="53" t="s">
        <v>113</v>
      </c>
    </row>
    <row r="86" spans="1:8" ht="15">
      <c r="A86" s="37"/>
      <c r="B86" s="109" t="s">
        <v>10</v>
      </c>
      <c r="C86" s="103" t="s">
        <v>14</v>
      </c>
      <c r="D86" s="6" t="s">
        <v>15</v>
      </c>
      <c r="E86" s="33"/>
      <c r="G86" s="53"/>
      <c r="H86" s="53" t="s">
        <v>133</v>
      </c>
    </row>
    <row r="87" spans="1:8" ht="15">
      <c r="A87" s="41" t="s">
        <v>86</v>
      </c>
      <c r="B87" s="96">
        <v>0</v>
      </c>
      <c r="C87" s="97">
        <v>0</v>
      </c>
      <c r="D87" s="98">
        <v>8658</v>
      </c>
      <c r="E87" s="33"/>
      <c r="G87" s="53"/>
      <c r="H87" t="s">
        <v>134</v>
      </c>
    </row>
    <row r="88" spans="1:8" ht="15">
      <c r="A88" s="99" t="s">
        <v>87</v>
      </c>
      <c r="B88" s="96">
        <v>0</v>
      </c>
      <c r="C88" s="97">
        <v>0</v>
      </c>
      <c r="D88" s="98">
        <v>0</v>
      </c>
      <c r="E88" s="33"/>
      <c r="G88" s="53"/>
      <c r="H88" s="53" t="s">
        <v>135</v>
      </c>
    </row>
    <row r="89" spans="1:8" ht="15">
      <c r="A89" s="99" t="s">
        <v>88</v>
      </c>
      <c r="B89" s="96">
        <v>45609.22</v>
      </c>
      <c r="C89" s="97">
        <v>77805</v>
      </c>
      <c r="D89" s="98">
        <v>162451</v>
      </c>
      <c r="E89" s="33"/>
      <c r="G89" s="53"/>
      <c r="H89" s="53" t="s">
        <v>114</v>
      </c>
    </row>
    <row r="90" spans="1:8" ht="15.75" thickBot="1">
      <c r="A90" s="46" t="s">
        <v>89</v>
      </c>
      <c r="B90" s="100">
        <v>0</v>
      </c>
      <c r="C90" s="101">
        <v>0</v>
      </c>
      <c r="D90" s="102">
        <v>0</v>
      </c>
      <c r="E90" s="33"/>
      <c r="G90" s="53"/>
      <c r="H90" s="53" t="s">
        <v>115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61">
      <selection activeCell="L71" sqref="L71"/>
    </sheetView>
  </sheetViews>
  <sheetFormatPr defaultColWidth="9.140625" defaultRowHeight="15"/>
  <cols>
    <col min="1" max="1" width="22.421875" style="0" customWidth="1"/>
    <col min="2" max="3" width="14.57421875" style="145" customWidth="1"/>
    <col min="4" max="5" width="12.7109375" style="145" customWidth="1"/>
    <col min="6" max="6" width="6.57421875" style="145" bestFit="1" customWidth="1"/>
    <col min="7" max="7" width="15.00390625" style="145" customWidth="1"/>
    <col min="8" max="9" width="12.7109375" style="145" customWidth="1"/>
    <col min="10" max="10" width="6.57421875" style="145" bestFit="1" customWidth="1"/>
    <col min="11" max="11" width="14.421875" style="145" customWidth="1"/>
    <col min="12" max="13" width="12.7109375" style="145" customWidth="1"/>
    <col min="14" max="14" width="6.57421875" style="145" bestFit="1" customWidth="1"/>
    <col min="15" max="15" width="7.00390625" style="145" bestFit="1" customWidth="1"/>
  </cols>
  <sheetData>
    <row r="1" spans="1:8" ht="15">
      <c r="A1" s="53"/>
      <c r="H1" s="204" t="s">
        <v>98</v>
      </c>
    </row>
    <row r="2" spans="1:14" ht="16.5" thickBot="1">
      <c r="A2" s="1" t="s">
        <v>0</v>
      </c>
      <c r="B2" s="146" t="s">
        <v>1</v>
      </c>
      <c r="C2" s="146"/>
      <c r="F2" s="146"/>
      <c r="G2" s="146"/>
      <c r="J2" s="146"/>
      <c r="K2" s="146"/>
      <c r="N2" s="146"/>
    </row>
    <row r="3" spans="1:15" s="135" customFormat="1" ht="14.25">
      <c r="A3" s="4" t="s">
        <v>2</v>
      </c>
      <c r="B3" s="151" t="s">
        <v>3</v>
      </c>
      <c r="C3" s="152" t="s">
        <v>4</v>
      </c>
      <c r="D3" s="103" t="s">
        <v>5</v>
      </c>
      <c r="E3" s="153"/>
      <c r="F3" s="6" t="s">
        <v>6</v>
      </c>
      <c r="G3" s="154" t="s">
        <v>4</v>
      </c>
      <c r="H3" s="103" t="s">
        <v>7</v>
      </c>
      <c r="I3" s="153"/>
      <c r="J3" s="6" t="s">
        <v>6</v>
      </c>
      <c r="K3" s="155" t="s">
        <v>4</v>
      </c>
      <c r="L3" s="103" t="s">
        <v>8</v>
      </c>
      <c r="M3" s="153"/>
      <c r="N3" s="6" t="s">
        <v>6</v>
      </c>
      <c r="O3" s="140" t="s">
        <v>91</v>
      </c>
    </row>
    <row r="4" spans="1:15" s="135" customFormat="1" ht="15" thickBot="1">
      <c r="A4" s="7"/>
      <c r="B4" s="156" t="s">
        <v>9</v>
      </c>
      <c r="C4" s="157" t="s">
        <v>10</v>
      </c>
      <c r="D4" s="158" t="s">
        <v>11</v>
      </c>
      <c r="E4" s="158" t="s">
        <v>12</v>
      </c>
      <c r="F4" s="159" t="s">
        <v>13</v>
      </c>
      <c r="G4" s="160" t="s">
        <v>14</v>
      </c>
      <c r="H4" s="158" t="s">
        <v>11</v>
      </c>
      <c r="I4" s="158" t="s">
        <v>12</v>
      </c>
      <c r="J4" s="159" t="s">
        <v>13</v>
      </c>
      <c r="K4" s="161" t="s">
        <v>15</v>
      </c>
      <c r="L4" s="158" t="s">
        <v>11</v>
      </c>
      <c r="M4" s="158" t="s">
        <v>12</v>
      </c>
      <c r="N4" s="159" t="s">
        <v>13</v>
      </c>
      <c r="O4" s="141" t="s">
        <v>92</v>
      </c>
    </row>
    <row r="5" spans="1:15" ht="15.75" customHeight="1">
      <c r="A5" s="8" t="s">
        <v>16</v>
      </c>
      <c r="B5" s="116">
        <v>2817679</v>
      </c>
      <c r="C5" s="230">
        <v>2820467</v>
      </c>
      <c r="D5" s="127">
        <v>1517587.55</v>
      </c>
      <c r="E5" s="127"/>
      <c r="F5" s="215">
        <f>ROUND((D5+E5)/(C5/100),1)</f>
        <v>53.8</v>
      </c>
      <c r="G5" s="272">
        <v>3287454</v>
      </c>
      <c r="H5" s="127">
        <v>1973262.78</v>
      </c>
      <c r="I5" s="127"/>
      <c r="J5" s="215">
        <f>ROUND((H5+I5)/(G5/100),1)</f>
        <v>60</v>
      </c>
      <c r="K5" s="275">
        <v>3500000</v>
      </c>
      <c r="L5" s="127">
        <v>3502348.21</v>
      </c>
      <c r="M5" s="127">
        <v>45146</v>
      </c>
      <c r="N5" s="215">
        <f>ROUND((L5+M5)/(K5/100),1)</f>
        <v>101.4</v>
      </c>
      <c r="O5" s="115">
        <f>ROUND((L5+M5)/(B5/100),1)</f>
        <v>125.9</v>
      </c>
    </row>
    <row r="6" spans="1:15" ht="15.75" customHeight="1">
      <c r="A6" s="14" t="s">
        <v>17</v>
      </c>
      <c r="B6" s="117">
        <v>400000</v>
      </c>
      <c r="C6" s="118">
        <v>400000</v>
      </c>
      <c r="D6" s="128">
        <v>91500</v>
      </c>
      <c r="E6" s="128"/>
      <c r="F6" s="216">
        <f aca="true" t="shared" si="0" ref="F6:F32">ROUND((D6+E6)/(C6/100),1)</f>
        <v>22.9</v>
      </c>
      <c r="G6" s="273">
        <v>400000</v>
      </c>
      <c r="H6" s="128">
        <v>137250</v>
      </c>
      <c r="I6" s="128"/>
      <c r="J6" s="216">
        <f aca="true" t="shared" si="1" ref="J6:J32">ROUND((H6+I6)/(G6/100),1)</f>
        <v>34.3</v>
      </c>
      <c r="K6" s="276">
        <v>400000</v>
      </c>
      <c r="L6" s="128">
        <v>387839</v>
      </c>
      <c r="M6" s="128"/>
      <c r="N6" s="216">
        <f aca="true" t="shared" si="2" ref="N6:N32">ROUND((L6+M6)/(K6/100),1)</f>
        <v>97</v>
      </c>
      <c r="O6" s="115">
        <f aca="true" t="shared" si="3" ref="O6:O32">ROUND((L6+M6)/(B6/100),1)</f>
        <v>97</v>
      </c>
    </row>
    <row r="7" spans="1:15" ht="15.75" customHeight="1">
      <c r="A7" s="14" t="s">
        <v>18</v>
      </c>
      <c r="B7" s="117">
        <v>55000</v>
      </c>
      <c r="C7" s="118">
        <v>55000</v>
      </c>
      <c r="D7" s="128">
        <v>16152.74</v>
      </c>
      <c r="E7" s="128"/>
      <c r="F7" s="216">
        <f t="shared" si="0"/>
        <v>29.4</v>
      </c>
      <c r="G7" s="273">
        <v>55000</v>
      </c>
      <c r="H7" s="128">
        <v>27172.74</v>
      </c>
      <c r="I7" s="128"/>
      <c r="J7" s="216">
        <f t="shared" si="1"/>
        <v>49.4</v>
      </c>
      <c r="K7" s="276">
        <v>40000</v>
      </c>
      <c r="L7" s="128">
        <v>27172.74</v>
      </c>
      <c r="M7" s="128"/>
      <c r="N7" s="216">
        <f t="shared" si="2"/>
        <v>67.9</v>
      </c>
      <c r="O7" s="115">
        <f t="shared" si="3"/>
        <v>49.4</v>
      </c>
    </row>
    <row r="8" spans="1:15" ht="15.75" customHeight="1">
      <c r="A8" s="14" t="s">
        <v>19</v>
      </c>
      <c r="B8" s="117">
        <v>180000</v>
      </c>
      <c r="C8" s="118">
        <v>180000</v>
      </c>
      <c r="D8" s="128">
        <v>90743</v>
      </c>
      <c r="E8" s="128"/>
      <c r="F8" s="216">
        <f t="shared" si="0"/>
        <v>50.4</v>
      </c>
      <c r="G8" s="273">
        <v>180000</v>
      </c>
      <c r="H8" s="128">
        <v>124926</v>
      </c>
      <c r="I8" s="128"/>
      <c r="J8" s="216">
        <f t="shared" si="1"/>
        <v>69.4</v>
      </c>
      <c r="K8" s="276">
        <v>170000</v>
      </c>
      <c r="L8" s="128">
        <v>167101</v>
      </c>
      <c r="M8" s="128">
        <v>3007</v>
      </c>
      <c r="N8" s="216">
        <f t="shared" si="2"/>
        <v>100.1</v>
      </c>
      <c r="O8" s="115">
        <f t="shared" si="3"/>
        <v>94.5</v>
      </c>
    </row>
    <row r="9" spans="1:15" ht="15.75" customHeight="1">
      <c r="A9" s="14" t="s">
        <v>20</v>
      </c>
      <c r="B9" s="117">
        <v>1000000</v>
      </c>
      <c r="C9" s="118">
        <v>1000000</v>
      </c>
      <c r="D9" s="128">
        <v>537876</v>
      </c>
      <c r="E9" s="128"/>
      <c r="F9" s="216">
        <f t="shared" si="0"/>
        <v>53.8</v>
      </c>
      <c r="G9" s="273">
        <v>1000000</v>
      </c>
      <c r="H9" s="128">
        <v>564587</v>
      </c>
      <c r="I9" s="128"/>
      <c r="J9" s="216">
        <f t="shared" si="1"/>
        <v>56.5</v>
      </c>
      <c r="K9" s="276">
        <v>1000000</v>
      </c>
      <c r="L9" s="128">
        <v>919400</v>
      </c>
      <c r="M9" s="128"/>
      <c r="N9" s="216">
        <f t="shared" si="2"/>
        <v>91.9</v>
      </c>
      <c r="O9" s="115">
        <f t="shared" si="3"/>
        <v>91.9</v>
      </c>
    </row>
    <row r="10" spans="1:15" ht="15.75" customHeight="1">
      <c r="A10" s="14" t="s">
        <v>22</v>
      </c>
      <c r="B10" s="117"/>
      <c r="C10" s="118"/>
      <c r="D10" s="128"/>
      <c r="E10" s="128"/>
      <c r="F10" s="216" t="e">
        <f t="shared" si="0"/>
        <v>#DIV/0!</v>
      </c>
      <c r="G10" s="273"/>
      <c r="H10" s="128"/>
      <c r="I10" s="128"/>
      <c r="J10" s="216" t="e">
        <f t="shared" si="1"/>
        <v>#DIV/0!</v>
      </c>
      <c r="K10" s="276"/>
      <c r="L10" s="128"/>
      <c r="M10" s="128"/>
      <c r="N10" s="216" t="e">
        <f t="shared" si="2"/>
        <v>#DIV/0!</v>
      </c>
      <c r="O10" s="115" t="e">
        <f t="shared" si="3"/>
        <v>#DIV/0!</v>
      </c>
    </row>
    <row r="11" spans="1:15" ht="15.75" customHeight="1">
      <c r="A11" s="14" t="s">
        <v>23</v>
      </c>
      <c r="B11" s="117"/>
      <c r="C11" s="118"/>
      <c r="D11" s="128"/>
      <c r="E11" s="128"/>
      <c r="F11" s="216" t="e">
        <f t="shared" si="0"/>
        <v>#DIV/0!</v>
      </c>
      <c r="G11" s="273"/>
      <c r="H11" s="128"/>
      <c r="I11" s="128"/>
      <c r="J11" s="216" t="e">
        <f t="shared" si="1"/>
        <v>#DIV/0!</v>
      </c>
      <c r="K11" s="276"/>
      <c r="L11" s="128"/>
      <c r="M11" s="128"/>
      <c r="N11" s="216" t="e">
        <f t="shared" si="2"/>
        <v>#DIV/0!</v>
      </c>
      <c r="O11" s="115" t="e">
        <f t="shared" si="3"/>
        <v>#DIV/0!</v>
      </c>
    </row>
    <row r="12" spans="1:15" ht="15.75" customHeight="1">
      <c r="A12" s="14" t="s">
        <v>24</v>
      </c>
      <c r="B12" s="117">
        <v>320000</v>
      </c>
      <c r="C12" s="118">
        <v>325000</v>
      </c>
      <c r="D12" s="128">
        <v>105011.6</v>
      </c>
      <c r="E12" s="128"/>
      <c r="F12" s="216">
        <f t="shared" si="0"/>
        <v>32.3</v>
      </c>
      <c r="G12" s="273">
        <v>325000</v>
      </c>
      <c r="H12" s="128">
        <v>218016.1</v>
      </c>
      <c r="I12" s="128"/>
      <c r="J12" s="216">
        <f t="shared" si="1"/>
        <v>67.1</v>
      </c>
      <c r="K12" s="276">
        <v>540000</v>
      </c>
      <c r="L12" s="128">
        <v>537128.6</v>
      </c>
      <c r="M12" s="128"/>
      <c r="N12" s="216">
        <f t="shared" si="2"/>
        <v>99.5</v>
      </c>
      <c r="O12" s="115">
        <f t="shared" si="3"/>
        <v>167.9</v>
      </c>
    </row>
    <row r="13" spans="1:15" ht="15.75" customHeight="1">
      <c r="A13" s="14" t="s">
        <v>25</v>
      </c>
      <c r="B13" s="117">
        <v>80000</v>
      </c>
      <c r="C13" s="118">
        <v>80000</v>
      </c>
      <c r="D13" s="128">
        <v>47015</v>
      </c>
      <c r="E13" s="128"/>
      <c r="F13" s="216">
        <f t="shared" si="0"/>
        <v>58.8</v>
      </c>
      <c r="G13" s="273">
        <v>80000</v>
      </c>
      <c r="H13" s="128">
        <v>49186</v>
      </c>
      <c r="I13" s="128"/>
      <c r="J13" s="216">
        <f t="shared" si="1"/>
        <v>61.5</v>
      </c>
      <c r="K13" s="276">
        <v>55000</v>
      </c>
      <c r="L13" s="128">
        <v>56203</v>
      </c>
      <c r="M13" s="128"/>
      <c r="N13" s="216">
        <f t="shared" si="2"/>
        <v>102.2</v>
      </c>
      <c r="O13" s="115">
        <f t="shared" si="3"/>
        <v>70.3</v>
      </c>
    </row>
    <row r="14" spans="1:15" ht="15.75" customHeight="1">
      <c r="A14" s="14" t="s">
        <v>26</v>
      </c>
      <c r="B14" s="117">
        <v>15000</v>
      </c>
      <c r="C14" s="118">
        <v>15000</v>
      </c>
      <c r="D14" s="128">
        <v>10368</v>
      </c>
      <c r="E14" s="128"/>
      <c r="F14" s="216">
        <f t="shared" si="0"/>
        <v>69.1</v>
      </c>
      <c r="G14" s="273">
        <v>15000</v>
      </c>
      <c r="H14" s="128">
        <v>10368</v>
      </c>
      <c r="I14" s="128"/>
      <c r="J14" s="216">
        <f t="shared" si="1"/>
        <v>69.1</v>
      </c>
      <c r="K14" s="276">
        <v>12000</v>
      </c>
      <c r="L14" s="128">
        <v>11473</v>
      </c>
      <c r="M14" s="128"/>
      <c r="N14" s="216">
        <f t="shared" si="2"/>
        <v>95.6</v>
      </c>
      <c r="O14" s="115">
        <f t="shared" si="3"/>
        <v>76.5</v>
      </c>
    </row>
    <row r="15" spans="1:15" ht="15.75" customHeight="1">
      <c r="A15" s="14" t="s">
        <v>27</v>
      </c>
      <c r="B15" s="117">
        <v>1000000</v>
      </c>
      <c r="C15" s="118">
        <v>1020000</v>
      </c>
      <c r="D15" s="128">
        <v>509662.55</v>
      </c>
      <c r="E15" s="128"/>
      <c r="F15" s="216">
        <f t="shared" si="0"/>
        <v>50</v>
      </c>
      <c r="G15" s="273">
        <v>1070000</v>
      </c>
      <c r="H15" s="128">
        <v>617781.05</v>
      </c>
      <c r="I15" s="128"/>
      <c r="J15" s="216">
        <f t="shared" si="1"/>
        <v>57.7</v>
      </c>
      <c r="K15" s="276">
        <v>790000</v>
      </c>
      <c r="L15" s="128">
        <v>793661.98</v>
      </c>
      <c r="M15" s="128"/>
      <c r="N15" s="216">
        <f t="shared" si="2"/>
        <v>100.5</v>
      </c>
      <c r="O15" s="115">
        <f t="shared" si="3"/>
        <v>79.4</v>
      </c>
    </row>
    <row r="16" spans="1:15" ht="15.75" customHeight="1">
      <c r="A16" s="14" t="s">
        <v>28</v>
      </c>
      <c r="B16" s="117">
        <v>20600000</v>
      </c>
      <c r="C16" s="118">
        <v>20720000</v>
      </c>
      <c r="D16" s="128">
        <v>10422884.28</v>
      </c>
      <c r="E16" s="128">
        <v>30387</v>
      </c>
      <c r="F16" s="216">
        <f t="shared" si="0"/>
        <v>50.5</v>
      </c>
      <c r="G16" s="273">
        <v>21786540</v>
      </c>
      <c r="H16" s="128">
        <v>15290656.97</v>
      </c>
      <c r="I16" s="128">
        <v>30387</v>
      </c>
      <c r="J16" s="216">
        <f t="shared" si="1"/>
        <v>70.3</v>
      </c>
      <c r="K16" s="276">
        <v>20974345</v>
      </c>
      <c r="L16" s="128">
        <v>20986465.43</v>
      </c>
      <c r="M16" s="128">
        <v>50977</v>
      </c>
      <c r="N16" s="216">
        <f t="shared" si="2"/>
        <v>100.3</v>
      </c>
      <c r="O16" s="115">
        <f t="shared" si="3"/>
        <v>102.1</v>
      </c>
    </row>
    <row r="17" spans="1:15" ht="15.75" customHeight="1">
      <c r="A17" s="14" t="s">
        <v>29</v>
      </c>
      <c r="B17" s="117"/>
      <c r="C17" s="118"/>
      <c r="D17" s="128"/>
      <c r="E17" s="128"/>
      <c r="F17" s="216" t="e">
        <f t="shared" si="0"/>
        <v>#DIV/0!</v>
      </c>
      <c r="G17" s="273"/>
      <c r="H17" s="128"/>
      <c r="I17" s="128"/>
      <c r="J17" s="216" t="e">
        <f t="shared" si="1"/>
        <v>#DIV/0!</v>
      </c>
      <c r="K17" s="276"/>
      <c r="L17" s="128"/>
      <c r="M17" s="128"/>
      <c r="N17" s="216" t="e">
        <f t="shared" si="2"/>
        <v>#DIV/0!</v>
      </c>
      <c r="O17" s="115" t="e">
        <f t="shared" si="3"/>
        <v>#DIV/0!</v>
      </c>
    </row>
    <row r="18" spans="1:15" ht="15.75" customHeight="1">
      <c r="A18" s="14" t="s">
        <v>30</v>
      </c>
      <c r="B18" s="117"/>
      <c r="C18" s="118"/>
      <c r="D18" s="128"/>
      <c r="E18" s="128"/>
      <c r="F18" s="216" t="e">
        <f t="shared" si="0"/>
        <v>#DIV/0!</v>
      </c>
      <c r="G18" s="273"/>
      <c r="H18" s="128"/>
      <c r="I18" s="128"/>
      <c r="J18" s="216" t="e">
        <f t="shared" si="1"/>
        <v>#DIV/0!</v>
      </c>
      <c r="K18" s="276"/>
      <c r="L18" s="128"/>
      <c r="M18" s="128"/>
      <c r="N18" s="216" t="e">
        <f t="shared" si="2"/>
        <v>#DIV/0!</v>
      </c>
      <c r="O18" s="115" t="e">
        <f t="shared" si="3"/>
        <v>#DIV/0!</v>
      </c>
    </row>
    <row r="19" spans="1:15" ht="15.75" customHeight="1">
      <c r="A19" s="14" t="s">
        <v>31</v>
      </c>
      <c r="B19" s="117"/>
      <c r="C19" s="118"/>
      <c r="D19" s="128"/>
      <c r="E19" s="128"/>
      <c r="F19" s="216" t="e">
        <f t="shared" si="0"/>
        <v>#DIV/0!</v>
      </c>
      <c r="G19" s="273"/>
      <c r="H19" s="128"/>
      <c r="I19" s="128"/>
      <c r="J19" s="216" t="e">
        <f t="shared" si="1"/>
        <v>#DIV/0!</v>
      </c>
      <c r="K19" s="276"/>
      <c r="L19" s="128"/>
      <c r="M19" s="128"/>
      <c r="N19" s="216" t="e">
        <f t="shared" si="2"/>
        <v>#DIV/0!</v>
      </c>
      <c r="O19" s="115" t="e">
        <f t="shared" si="3"/>
        <v>#DIV/0!</v>
      </c>
    </row>
    <row r="20" spans="1:15" ht="15.75" customHeight="1">
      <c r="A20" s="14" t="s">
        <v>32</v>
      </c>
      <c r="B20" s="117"/>
      <c r="C20" s="118"/>
      <c r="D20" s="128"/>
      <c r="E20" s="128"/>
      <c r="F20" s="216" t="e">
        <f t="shared" si="0"/>
        <v>#DIV/0!</v>
      </c>
      <c r="G20" s="273"/>
      <c r="H20" s="128"/>
      <c r="I20" s="128"/>
      <c r="J20" s="216" t="e">
        <f t="shared" si="1"/>
        <v>#DIV/0!</v>
      </c>
      <c r="K20" s="276"/>
      <c r="L20" s="128"/>
      <c r="M20" s="128"/>
      <c r="N20" s="216" t="e">
        <f t="shared" si="2"/>
        <v>#DIV/0!</v>
      </c>
      <c r="O20" s="115" t="e">
        <f t="shared" si="3"/>
        <v>#DIV/0!</v>
      </c>
    </row>
    <row r="21" spans="1:15" ht="15.75" customHeight="1">
      <c r="A21" s="14" t="s">
        <v>33</v>
      </c>
      <c r="B21" s="117"/>
      <c r="C21" s="118"/>
      <c r="D21" s="128"/>
      <c r="E21" s="128"/>
      <c r="F21" s="216" t="e">
        <f t="shared" si="0"/>
        <v>#DIV/0!</v>
      </c>
      <c r="G21" s="273"/>
      <c r="H21" s="128"/>
      <c r="I21" s="128"/>
      <c r="J21" s="216" t="e">
        <f t="shared" si="1"/>
        <v>#DIV/0!</v>
      </c>
      <c r="K21" s="276"/>
      <c r="L21" s="128"/>
      <c r="M21" s="128"/>
      <c r="N21" s="216" t="e">
        <f t="shared" si="2"/>
        <v>#DIV/0!</v>
      </c>
      <c r="O21" s="115" t="e">
        <f t="shared" si="3"/>
        <v>#DIV/0!</v>
      </c>
    </row>
    <row r="22" spans="1:15" ht="15.75" customHeight="1">
      <c r="A22" s="14" t="s">
        <v>34</v>
      </c>
      <c r="B22" s="117"/>
      <c r="C22" s="118"/>
      <c r="D22" s="128"/>
      <c r="E22" s="128"/>
      <c r="F22" s="216" t="e">
        <f t="shared" si="0"/>
        <v>#DIV/0!</v>
      </c>
      <c r="G22" s="273"/>
      <c r="H22" s="128"/>
      <c r="I22" s="128"/>
      <c r="J22" s="216" t="e">
        <f t="shared" si="1"/>
        <v>#DIV/0!</v>
      </c>
      <c r="K22" s="276"/>
      <c r="L22" s="128"/>
      <c r="M22" s="128"/>
      <c r="N22" s="216" t="e">
        <f t="shared" si="2"/>
        <v>#DIV/0!</v>
      </c>
      <c r="O22" s="115" t="e">
        <f t="shared" si="3"/>
        <v>#DIV/0!</v>
      </c>
    </row>
    <row r="23" spans="1:15" ht="15.75" customHeight="1">
      <c r="A23" s="14" t="s">
        <v>35</v>
      </c>
      <c r="B23" s="117">
        <v>100000</v>
      </c>
      <c r="C23" s="118">
        <v>100000</v>
      </c>
      <c r="D23" s="128">
        <v>48193</v>
      </c>
      <c r="E23" s="128"/>
      <c r="F23" s="216">
        <f t="shared" si="0"/>
        <v>48.2</v>
      </c>
      <c r="G23" s="273">
        <v>100000</v>
      </c>
      <c r="H23" s="128">
        <v>72284.5</v>
      </c>
      <c r="I23" s="128"/>
      <c r="J23" s="216">
        <f t="shared" si="1"/>
        <v>72.3</v>
      </c>
      <c r="K23" s="276">
        <v>100000</v>
      </c>
      <c r="L23" s="128">
        <v>96351.5</v>
      </c>
      <c r="M23" s="128"/>
      <c r="N23" s="216">
        <f t="shared" si="2"/>
        <v>96.4</v>
      </c>
      <c r="O23" s="115">
        <f t="shared" si="3"/>
        <v>96.4</v>
      </c>
    </row>
    <row r="24" spans="1:15" ht="15.75" customHeight="1">
      <c r="A24" s="14" t="s">
        <v>36</v>
      </c>
      <c r="B24" s="117">
        <v>350000</v>
      </c>
      <c r="C24" s="118">
        <v>350000</v>
      </c>
      <c r="D24" s="128">
        <v>172896</v>
      </c>
      <c r="E24" s="128"/>
      <c r="F24" s="216">
        <f t="shared" si="0"/>
        <v>49.4</v>
      </c>
      <c r="G24" s="273">
        <v>350000</v>
      </c>
      <c r="H24" s="128">
        <v>259344</v>
      </c>
      <c r="I24" s="128"/>
      <c r="J24" s="216">
        <f t="shared" si="1"/>
        <v>74.1</v>
      </c>
      <c r="K24" s="276">
        <v>350000</v>
      </c>
      <c r="L24" s="128">
        <v>345792</v>
      </c>
      <c r="M24" s="128"/>
      <c r="N24" s="216">
        <f t="shared" si="2"/>
        <v>98.8</v>
      </c>
      <c r="O24" s="115">
        <f t="shared" si="3"/>
        <v>98.8</v>
      </c>
    </row>
    <row r="25" spans="1:15" ht="15.75" customHeight="1">
      <c r="A25" s="14" t="s">
        <v>37</v>
      </c>
      <c r="B25" s="117"/>
      <c r="C25" s="118"/>
      <c r="D25" s="128"/>
      <c r="E25" s="128"/>
      <c r="F25" s="216" t="e">
        <f t="shared" si="0"/>
        <v>#DIV/0!</v>
      </c>
      <c r="G25" s="273"/>
      <c r="H25" s="128"/>
      <c r="I25" s="128"/>
      <c r="J25" s="216" t="e">
        <f t="shared" si="1"/>
        <v>#DIV/0!</v>
      </c>
      <c r="K25" s="276"/>
      <c r="L25" s="128"/>
      <c r="M25" s="128"/>
      <c r="N25" s="216" t="e">
        <f t="shared" si="2"/>
        <v>#DIV/0!</v>
      </c>
      <c r="O25" s="115" t="e">
        <f t="shared" si="3"/>
        <v>#DIV/0!</v>
      </c>
    </row>
    <row r="26" spans="1:15" ht="15.75" customHeight="1">
      <c r="A26" s="14" t="s">
        <v>38</v>
      </c>
      <c r="B26" s="117"/>
      <c r="C26" s="118"/>
      <c r="D26" s="128"/>
      <c r="E26" s="128"/>
      <c r="F26" s="216" t="e">
        <f t="shared" si="0"/>
        <v>#DIV/0!</v>
      </c>
      <c r="G26" s="273"/>
      <c r="H26" s="128"/>
      <c r="I26" s="128"/>
      <c r="J26" s="216" t="e">
        <f t="shared" si="1"/>
        <v>#DIV/0!</v>
      </c>
      <c r="K26" s="276"/>
      <c r="L26" s="128"/>
      <c r="M26" s="128"/>
      <c r="N26" s="216" t="e">
        <f t="shared" si="2"/>
        <v>#DIV/0!</v>
      </c>
      <c r="O26" s="115" t="e">
        <f t="shared" si="3"/>
        <v>#DIV/0!</v>
      </c>
    </row>
    <row r="27" spans="1:15" ht="15.75" customHeight="1">
      <c r="A27" s="14" t="s">
        <v>39</v>
      </c>
      <c r="B27" s="117"/>
      <c r="C27" s="118"/>
      <c r="D27" s="128"/>
      <c r="E27" s="128"/>
      <c r="F27" s="216" t="e">
        <f t="shared" si="0"/>
        <v>#DIV/0!</v>
      </c>
      <c r="G27" s="273"/>
      <c r="H27" s="128"/>
      <c r="I27" s="128"/>
      <c r="J27" s="216" t="e">
        <f t="shared" si="1"/>
        <v>#DIV/0!</v>
      </c>
      <c r="K27" s="276"/>
      <c r="L27" s="128"/>
      <c r="M27" s="128"/>
      <c r="N27" s="216" t="e">
        <f t="shared" si="2"/>
        <v>#DIV/0!</v>
      </c>
      <c r="O27" s="115" t="e">
        <f t="shared" si="3"/>
        <v>#DIV/0!</v>
      </c>
    </row>
    <row r="28" spans="1:15" ht="15.75" customHeight="1">
      <c r="A28" s="14" t="s">
        <v>40</v>
      </c>
      <c r="B28" s="117"/>
      <c r="C28" s="118"/>
      <c r="D28" s="128"/>
      <c r="E28" s="128"/>
      <c r="F28" s="216" t="e">
        <f t="shared" si="0"/>
        <v>#DIV/0!</v>
      </c>
      <c r="G28" s="273"/>
      <c r="H28" s="128"/>
      <c r="I28" s="128"/>
      <c r="J28" s="216" t="e">
        <f t="shared" si="1"/>
        <v>#DIV/0!</v>
      </c>
      <c r="K28" s="276"/>
      <c r="L28" s="128"/>
      <c r="M28" s="128"/>
      <c r="N28" s="216" t="e">
        <f t="shared" si="2"/>
        <v>#DIV/0!</v>
      </c>
      <c r="O28" s="115" t="e">
        <f t="shared" si="3"/>
        <v>#DIV/0!</v>
      </c>
    </row>
    <row r="29" spans="1:15" ht="15.75" customHeight="1">
      <c r="A29" s="14" t="s">
        <v>41</v>
      </c>
      <c r="B29" s="117"/>
      <c r="C29" s="118"/>
      <c r="D29" s="128"/>
      <c r="E29" s="128"/>
      <c r="F29" s="216" t="e">
        <f t="shared" si="0"/>
        <v>#DIV/0!</v>
      </c>
      <c r="G29" s="273"/>
      <c r="H29" s="128"/>
      <c r="I29" s="128"/>
      <c r="J29" s="216" t="e">
        <f t="shared" si="1"/>
        <v>#DIV/0!</v>
      </c>
      <c r="K29" s="276"/>
      <c r="L29" s="128"/>
      <c r="M29" s="128"/>
      <c r="N29" s="216" t="e">
        <f t="shared" si="2"/>
        <v>#DIV/0!</v>
      </c>
      <c r="O29" s="115" t="e">
        <f t="shared" si="3"/>
        <v>#DIV/0!</v>
      </c>
    </row>
    <row r="30" spans="1:15" ht="15.75" customHeight="1">
      <c r="A30" s="14" t="s">
        <v>42</v>
      </c>
      <c r="B30" s="119"/>
      <c r="C30" s="120"/>
      <c r="D30" s="129"/>
      <c r="E30" s="129"/>
      <c r="F30" s="217" t="e">
        <f>ROUND((D30+E30)/(C30/100),1)</f>
        <v>#DIV/0!</v>
      </c>
      <c r="G30" s="274"/>
      <c r="H30" s="129"/>
      <c r="I30" s="129"/>
      <c r="J30" s="217" t="e">
        <f>ROUND((H30+I30)/(G30/100),1)</f>
        <v>#DIV/0!</v>
      </c>
      <c r="K30" s="277"/>
      <c r="L30" s="129"/>
      <c r="M30" s="129"/>
      <c r="N30" s="217" t="e">
        <f>ROUND((L30+M30)/(K30/100),1)</f>
        <v>#DIV/0!</v>
      </c>
      <c r="O30" s="115" t="e">
        <f t="shared" si="3"/>
        <v>#DIV/0!</v>
      </c>
    </row>
    <row r="31" spans="1:15" ht="15.75" customHeight="1" thickBot="1">
      <c r="A31" s="25" t="s">
        <v>43</v>
      </c>
      <c r="B31" s="233"/>
      <c r="C31" s="231"/>
      <c r="D31" s="130"/>
      <c r="E31" s="130"/>
      <c r="F31" s="217" t="e">
        <f>ROUND((D31+E31)/(C31/100),1)</f>
        <v>#DIV/0!</v>
      </c>
      <c r="G31" s="130"/>
      <c r="H31" s="130"/>
      <c r="I31" s="130"/>
      <c r="J31" s="217" t="e">
        <f>ROUND((H31+I31)/(G31/100),1)</f>
        <v>#DIV/0!</v>
      </c>
      <c r="K31" s="130"/>
      <c r="L31" s="130"/>
      <c r="M31" s="130"/>
      <c r="N31" s="217" t="e">
        <f>ROUND((L31+M31)/(K31/100),1)</f>
        <v>#DIV/0!</v>
      </c>
      <c r="O31" s="115" t="e">
        <f t="shared" si="3"/>
        <v>#DIV/0!</v>
      </c>
    </row>
    <row r="32" spans="1:15" ht="15.75" customHeight="1" thickBot="1">
      <c r="A32" s="28" t="s">
        <v>44</v>
      </c>
      <c r="B32" s="131">
        <v>26917679</v>
      </c>
      <c r="C32" s="132">
        <v>27065467</v>
      </c>
      <c r="D32" s="133">
        <v>13569889.72</v>
      </c>
      <c r="E32" s="134">
        <v>30387</v>
      </c>
      <c r="F32" s="218">
        <f t="shared" si="0"/>
        <v>50.2</v>
      </c>
      <c r="G32" s="131">
        <f>SUM(G5:G30)</f>
        <v>28648994</v>
      </c>
      <c r="H32" s="133">
        <f>SUM(H5:H30)</f>
        <v>19344835.14</v>
      </c>
      <c r="I32" s="133">
        <f>SUM(I5:I30)</f>
        <v>30387</v>
      </c>
      <c r="J32" s="218">
        <f t="shared" si="1"/>
        <v>67.6</v>
      </c>
      <c r="K32" s="131">
        <f>SUM(K5:K30)</f>
        <v>27931345</v>
      </c>
      <c r="L32" s="133">
        <f>SUM(L5:L30)</f>
        <v>27830936.46</v>
      </c>
      <c r="M32" s="134">
        <f>SUM(M5:M30)</f>
        <v>99130</v>
      </c>
      <c r="N32" s="218">
        <f t="shared" si="2"/>
        <v>100</v>
      </c>
      <c r="O32" s="115">
        <f t="shared" si="3"/>
        <v>103.8</v>
      </c>
    </row>
    <row r="35" spans="1:2" ht="15.75" thickBot="1">
      <c r="A35" s="35" t="s">
        <v>45</v>
      </c>
      <c r="B35" s="148"/>
    </row>
    <row r="36" spans="1:4" ht="15.75" thickBot="1">
      <c r="A36" s="37"/>
      <c r="B36" s="105" t="s">
        <v>10</v>
      </c>
      <c r="C36" s="106" t="s">
        <v>14</v>
      </c>
      <c r="D36" s="107" t="s">
        <v>15</v>
      </c>
    </row>
    <row r="37" spans="1:4" ht="15">
      <c r="A37" s="41" t="s">
        <v>46</v>
      </c>
      <c r="B37" s="122">
        <v>1488262.59</v>
      </c>
      <c r="C37" s="123">
        <v>1401814.59</v>
      </c>
      <c r="D37" s="124">
        <v>1315366.59</v>
      </c>
    </row>
    <row r="38" spans="1:4" ht="15">
      <c r="A38" s="41" t="s">
        <v>47</v>
      </c>
      <c r="B38" s="232">
        <v>2447</v>
      </c>
      <c r="C38" s="97">
        <v>2447</v>
      </c>
      <c r="D38" s="98">
        <v>2447</v>
      </c>
    </row>
    <row r="39" spans="1:4" ht="15">
      <c r="A39" s="41" t="s">
        <v>48</v>
      </c>
      <c r="B39" s="125">
        <v>36841.19</v>
      </c>
      <c r="C39" s="97">
        <v>51395.88</v>
      </c>
      <c r="D39" s="98">
        <v>2763.54</v>
      </c>
    </row>
    <row r="40" spans="1:4" ht="15">
      <c r="A40" s="41" t="s">
        <v>49</v>
      </c>
      <c r="B40" s="125">
        <v>237024.88</v>
      </c>
      <c r="C40" s="97">
        <v>237024.88</v>
      </c>
      <c r="D40" s="98">
        <v>95168.88</v>
      </c>
    </row>
    <row r="41" spans="1:4" ht="15">
      <c r="A41" s="41" t="s">
        <v>50</v>
      </c>
      <c r="B41" s="232">
        <v>61474</v>
      </c>
      <c r="C41" s="97">
        <v>13474</v>
      </c>
      <c r="D41" s="98">
        <v>1404991</v>
      </c>
    </row>
    <row r="42" spans="1:4" ht="15.75" thickBot="1">
      <c r="A42" s="46" t="s">
        <v>51</v>
      </c>
      <c r="B42" s="126">
        <v>292372.51</v>
      </c>
      <c r="C42" s="101">
        <v>378820.51</v>
      </c>
      <c r="D42" s="102">
        <v>270021.51</v>
      </c>
    </row>
    <row r="46" spans="1:11" ht="16.5" thickBot="1">
      <c r="A46" s="1" t="s">
        <v>52</v>
      </c>
      <c r="B46" s="146" t="s">
        <v>1</v>
      </c>
      <c r="C46" s="146"/>
      <c r="F46" s="146"/>
      <c r="G46" s="146"/>
      <c r="J46" s="146"/>
      <c r="K46" s="146"/>
    </row>
    <row r="47" spans="1:15" ht="15">
      <c r="A47" s="4" t="s">
        <v>2</v>
      </c>
      <c r="B47" s="151" t="s">
        <v>3</v>
      </c>
      <c r="C47" s="154" t="s">
        <v>4</v>
      </c>
      <c r="D47" s="162" t="s">
        <v>5</v>
      </c>
      <c r="E47" s="163"/>
      <c r="F47" s="164" t="s">
        <v>6</v>
      </c>
      <c r="G47" s="152" t="s">
        <v>4</v>
      </c>
      <c r="H47" s="103" t="s">
        <v>7</v>
      </c>
      <c r="I47" s="165"/>
      <c r="J47" s="164" t="s">
        <v>6</v>
      </c>
      <c r="K47" s="166" t="s">
        <v>4</v>
      </c>
      <c r="L47" s="103" t="s">
        <v>8</v>
      </c>
      <c r="M47" s="165"/>
      <c r="N47" s="164" t="s">
        <v>6</v>
      </c>
      <c r="O47" s="140" t="s">
        <v>91</v>
      </c>
    </row>
    <row r="48" spans="1:15" ht="15.75" thickBot="1">
      <c r="A48" s="7"/>
      <c r="B48" s="156" t="s">
        <v>9</v>
      </c>
      <c r="C48" s="160" t="s">
        <v>10</v>
      </c>
      <c r="D48" s="167" t="s">
        <v>11</v>
      </c>
      <c r="E48" s="159" t="s">
        <v>12</v>
      </c>
      <c r="F48" s="168" t="s">
        <v>13</v>
      </c>
      <c r="G48" s="157" t="s">
        <v>14</v>
      </c>
      <c r="H48" s="158" t="s">
        <v>11</v>
      </c>
      <c r="I48" s="169" t="s">
        <v>12</v>
      </c>
      <c r="J48" s="168" t="s">
        <v>13</v>
      </c>
      <c r="K48" s="170" t="s">
        <v>15</v>
      </c>
      <c r="L48" s="158" t="s">
        <v>11</v>
      </c>
      <c r="M48" s="169" t="s">
        <v>12</v>
      </c>
      <c r="N48" s="168" t="s">
        <v>13</v>
      </c>
      <c r="O48" s="141" t="s">
        <v>92</v>
      </c>
    </row>
    <row r="49" spans="1:15" ht="15">
      <c r="A49" s="54" t="s">
        <v>53</v>
      </c>
      <c r="B49" s="115"/>
      <c r="C49" s="55"/>
      <c r="D49" s="60"/>
      <c r="E49" s="61"/>
      <c r="F49" s="58" t="e">
        <f>ROUND((D49+E49)/(C49/100),1)</f>
        <v>#DIV/0!</v>
      </c>
      <c r="G49" s="278"/>
      <c r="H49" s="279"/>
      <c r="I49" s="280"/>
      <c r="J49" s="58" t="e">
        <f>ROUND((H49+I49)/(G49/100),1)</f>
        <v>#DIV/0!</v>
      </c>
      <c r="K49" s="285"/>
      <c r="L49" s="279"/>
      <c r="M49" s="280"/>
      <c r="N49" s="58" t="e">
        <f>ROUND((L49+M49)/(K49/100),1)</f>
        <v>#DIV/0!</v>
      </c>
      <c r="O49" s="115" t="e">
        <f aca="true" t="shared" si="4" ref="O49:O80">ROUND((L49+M49)/(B49/100),1)</f>
        <v>#DIV/0!</v>
      </c>
    </row>
    <row r="50" spans="1:15" ht="15">
      <c r="A50" s="62" t="s">
        <v>54</v>
      </c>
      <c r="B50" s="63">
        <v>1900000</v>
      </c>
      <c r="C50" s="64">
        <v>1900000</v>
      </c>
      <c r="D50" s="65">
        <v>1183677</v>
      </c>
      <c r="E50" s="66"/>
      <c r="F50" s="67">
        <f aca="true" t="shared" si="5" ref="F50:F80">ROUND((D50+E50)/(C50/100),1)</f>
        <v>62.3</v>
      </c>
      <c r="G50" s="68">
        <v>1900000</v>
      </c>
      <c r="H50" s="69">
        <v>1432823</v>
      </c>
      <c r="I50" s="70"/>
      <c r="J50" s="67">
        <f aca="true" t="shared" si="6" ref="J50:J80">ROUND((H50+I50)/(G50/100),1)</f>
        <v>75.4</v>
      </c>
      <c r="K50" s="286">
        <v>2100000</v>
      </c>
      <c r="L50" s="69">
        <v>2103321</v>
      </c>
      <c r="M50" s="70"/>
      <c r="N50" s="67">
        <f aca="true" t="shared" si="7" ref="N50:N80">ROUND((L50+M50)/(K50/100),1)</f>
        <v>100.2</v>
      </c>
      <c r="O50" s="115">
        <f t="shared" si="4"/>
        <v>110.7</v>
      </c>
    </row>
    <row r="51" spans="1:15" ht="15">
      <c r="A51" s="62" t="s">
        <v>55</v>
      </c>
      <c r="B51" s="63">
        <v>90000</v>
      </c>
      <c r="C51" s="64">
        <v>90000</v>
      </c>
      <c r="D51" s="65"/>
      <c r="E51" s="66">
        <v>65982</v>
      </c>
      <c r="F51" s="67">
        <f t="shared" si="5"/>
        <v>73.3</v>
      </c>
      <c r="G51" s="68">
        <v>90000</v>
      </c>
      <c r="H51" s="69"/>
      <c r="I51" s="70">
        <v>67110</v>
      </c>
      <c r="J51" s="67">
        <f t="shared" si="6"/>
        <v>74.6</v>
      </c>
      <c r="K51" s="286">
        <v>99000</v>
      </c>
      <c r="L51" s="69"/>
      <c r="M51" s="70">
        <v>99130</v>
      </c>
      <c r="N51" s="67">
        <f t="shared" si="7"/>
        <v>100.1</v>
      </c>
      <c r="O51" s="115">
        <f t="shared" si="4"/>
        <v>110.1</v>
      </c>
    </row>
    <row r="52" spans="1:15" ht="15">
      <c r="A52" s="62" t="s">
        <v>56</v>
      </c>
      <c r="B52" s="63"/>
      <c r="C52" s="64"/>
      <c r="D52" s="65"/>
      <c r="E52" s="66"/>
      <c r="F52" s="67" t="e">
        <f t="shared" si="5"/>
        <v>#DIV/0!</v>
      </c>
      <c r="G52" s="68"/>
      <c r="H52" s="69"/>
      <c r="I52" s="70"/>
      <c r="J52" s="67" t="e">
        <f t="shared" si="6"/>
        <v>#DIV/0!</v>
      </c>
      <c r="K52" s="286"/>
      <c r="L52" s="69"/>
      <c r="M52" s="70"/>
      <c r="N52" s="67" t="e">
        <f t="shared" si="7"/>
        <v>#DIV/0!</v>
      </c>
      <c r="O52" s="115" t="e">
        <f t="shared" si="4"/>
        <v>#DIV/0!</v>
      </c>
    </row>
    <row r="53" spans="1:15" ht="15">
      <c r="A53" s="62" t="s">
        <v>57</v>
      </c>
      <c r="B53" s="63"/>
      <c r="C53" s="64"/>
      <c r="D53" s="65"/>
      <c r="E53" s="66"/>
      <c r="F53" s="67" t="e">
        <f t="shared" si="5"/>
        <v>#DIV/0!</v>
      </c>
      <c r="G53" s="68"/>
      <c r="H53" s="69"/>
      <c r="I53" s="70"/>
      <c r="J53" s="67" t="e">
        <f t="shared" si="6"/>
        <v>#DIV/0!</v>
      </c>
      <c r="K53" s="286"/>
      <c r="L53" s="69"/>
      <c r="M53" s="70"/>
      <c r="N53" s="67" t="e">
        <f t="shared" si="7"/>
        <v>#DIV/0!</v>
      </c>
      <c r="O53" s="115" t="e">
        <f t="shared" si="4"/>
        <v>#DIV/0!</v>
      </c>
    </row>
    <row r="54" spans="1:15" ht="15">
      <c r="A54" s="62" t="s">
        <v>58</v>
      </c>
      <c r="B54" s="63"/>
      <c r="C54" s="64"/>
      <c r="D54" s="65"/>
      <c r="E54" s="66"/>
      <c r="F54" s="67" t="e">
        <f t="shared" si="5"/>
        <v>#DIV/0!</v>
      </c>
      <c r="G54" s="68"/>
      <c r="H54" s="69"/>
      <c r="I54" s="70"/>
      <c r="J54" s="67" t="e">
        <f t="shared" si="6"/>
        <v>#DIV/0!</v>
      </c>
      <c r="K54" s="286"/>
      <c r="L54" s="69"/>
      <c r="M54" s="70"/>
      <c r="N54" s="67" t="e">
        <f t="shared" si="7"/>
        <v>#DIV/0!</v>
      </c>
      <c r="O54" s="115" t="e">
        <f t="shared" si="4"/>
        <v>#DIV/0!</v>
      </c>
    </row>
    <row r="55" spans="1:15" ht="15">
      <c r="A55" s="62" t="s">
        <v>59</v>
      </c>
      <c r="B55" s="63"/>
      <c r="C55" s="64"/>
      <c r="D55" s="65"/>
      <c r="E55" s="66"/>
      <c r="F55" s="67" t="e">
        <f t="shared" si="5"/>
        <v>#DIV/0!</v>
      </c>
      <c r="G55" s="68"/>
      <c r="H55" s="69"/>
      <c r="I55" s="70"/>
      <c r="J55" s="67" t="e">
        <f t="shared" si="6"/>
        <v>#DIV/0!</v>
      </c>
      <c r="K55" s="286"/>
      <c r="L55" s="69"/>
      <c r="M55" s="70"/>
      <c r="N55" s="67" t="e">
        <f t="shared" si="7"/>
        <v>#DIV/0!</v>
      </c>
      <c r="O55" s="115" t="e">
        <f t="shared" si="4"/>
        <v>#DIV/0!</v>
      </c>
    </row>
    <row r="56" spans="1:15" ht="15">
      <c r="A56" s="62" t="s">
        <v>60</v>
      </c>
      <c r="B56" s="63"/>
      <c r="C56" s="64"/>
      <c r="D56" s="65"/>
      <c r="E56" s="66"/>
      <c r="F56" s="67" t="e">
        <f t="shared" si="5"/>
        <v>#DIV/0!</v>
      </c>
      <c r="G56" s="68"/>
      <c r="H56" s="69"/>
      <c r="I56" s="70"/>
      <c r="J56" s="67" t="e">
        <f t="shared" si="6"/>
        <v>#DIV/0!</v>
      </c>
      <c r="K56" s="286"/>
      <c r="L56" s="69"/>
      <c r="M56" s="70"/>
      <c r="N56" s="67" t="e">
        <f t="shared" si="7"/>
        <v>#DIV/0!</v>
      </c>
      <c r="O56" s="115" t="e">
        <f t="shared" si="4"/>
        <v>#DIV/0!</v>
      </c>
    </row>
    <row r="57" spans="1:15" ht="15">
      <c r="A57" s="62" t="s">
        <v>61</v>
      </c>
      <c r="B57" s="63"/>
      <c r="C57" s="64"/>
      <c r="D57" s="65"/>
      <c r="E57" s="66"/>
      <c r="F57" s="67" t="e">
        <f t="shared" si="5"/>
        <v>#DIV/0!</v>
      </c>
      <c r="G57" s="68"/>
      <c r="H57" s="69"/>
      <c r="I57" s="70"/>
      <c r="J57" s="67" t="e">
        <f t="shared" si="6"/>
        <v>#DIV/0!</v>
      </c>
      <c r="K57" s="286"/>
      <c r="L57" s="69"/>
      <c r="M57" s="70"/>
      <c r="N57" s="67" t="e">
        <f t="shared" si="7"/>
        <v>#DIV/0!</v>
      </c>
      <c r="O57" s="115" t="e">
        <f t="shared" si="4"/>
        <v>#DIV/0!</v>
      </c>
    </row>
    <row r="58" spans="1:15" ht="15">
      <c r="A58" s="62" t="s">
        <v>62</v>
      </c>
      <c r="B58" s="63"/>
      <c r="C58" s="64"/>
      <c r="D58" s="65"/>
      <c r="E58" s="66"/>
      <c r="F58" s="67" t="e">
        <f t="shared" si="5"/>
        <v>#DIV/0!</v>
      </c>
      <c r="G58" s="68"/>
      <c r="H58" s="69"/>
      <c r="I58" s="70"/>
      <c r="J58" s="67" t="e">
        <f t="shared" si="6"/>
        <v>#DIV/0!</v>
      </c>
      <c r="K58" s="286"/>
      <c r="L58" s="69"/>
      <c r="M58" s="70"/>
      <c r="N58" s="67" t="e">
        <f t="shared" si="7"/>
        <v>#DIV/0!</v>
      </c>
      <c r="O58" s="115" t="e">
        <f t="shared" si="4"/>
        <v>#DIV/0!</v>
      </c>
    </row>
    <row r="59" spans="1:15" ht="15">
      <c r="A59" s="62" t="s">
        <v>63</v>
      </c>
      <c r="B59" s="63"/>
      <c r="C59" s="64"/>
      <c r="D59" s="65"/>
      <c r="E59" s="66"/>
      <c r="F59" s="67" t="e">
        <f t="shared" si="5"/>
        <v>#DIV/0!</v>
      </c>
      <c r="G59" s="68"/>
      <c r="H59" s="69"/>
      <c r="I59" s="70"/>
      <c r="J59" s="67" t="e">
        <f t="shared" si="6"/>
        <v>#DIV/0!</v>
      </c>
      <c r="K59" s="286"/>
      <c r="L59" s="69"/>
      <c r="M59" s="70"/>
      <c r="N59" s="67" t="e">
        <f t="shared" si="7"/>
        <v>#DIV/0!</v>
      </c>
      <c r="O59" s="115" t="e">
        <f t="shared" si="4"/>
        <v>#DIV/0!</v>
      </c>
    </row>
    <row r="60" spans="1:15" ht="15">
      <c r="A60" s="62" t="s">
        <v>64</v>
      </c>
      <c r="B60" s="63"/>
      <c r="C60" s="64"/>
      <c r="D60" s="65"/>
      <c r="E60" s="66"/>
      <c r="F60" s="67" t="e">
        <f t="shared" si="5"/>
        <v>#DIV/0!</v>
      </c>
      <c r="G60" s="68"/>
      <c r="H60" s="69"/>
      <c r="I60" s="70"/>
      <c r="J60" s="67" t="e">
        <f t="shared" si="6"/>
        <v>#DIV/0!</v>
      </c>
      <c r="K60" s="286"/>
      <c r="L60" s="69"/>
      <c r="M60" s="70"/>
      <c r="N60" s="67" t="e">
        <f t="shared" si="7"/>
        <v>#DIV/0!</v>
      </c>
      <c r="O60" s="115" t="e">
        <f t="shared" si="4"/>
        <v>#DIV/0!</v>
      </c>
    </row>
    <row r="61" spans="1:15" ht="15">
      <c r="A61" s="62" t="s">
        <v>65</v>
      </c>
      <c r="B61" s="63"/>
      <c r="C61" s="64"/>
      <c r="D61" s="65"/>
      <c r="E61" s="66"/>
      <c r="F61" s="67" t="e">
        <f t="shared" si="5"/>
        <v>#DIV/0!</v>
      </c>
      <c r="G61" s="68"/>
      <c r="H61" s="69"/>
      <c r="I61" s="70"/>
      <c r="J61" s="67" t="e">
        <f t="shared" si="6"/>
        <v>#DIV/0!</v>
      </c>
      <c r="K61" s="286"/>
      <c r="L61" s="69"/>
      <c r="M61" s="70"/>
      <c r="N61" s="67" t="e">
        <f t="shared" si="7"/>
        <v>#DIV/0!</v>
      </c>
      <c r="O61" s="115" t="e">
        <f t="shared" si="4"/>
        <v>#DIV/0!</v>
      </c>
    </row>
    <row r="62" spans="1:15" ht="15">
      <c r="A62" s="62" t="s">
        <v>66</v>
      </c>
      <c r="B62" s="63"/>
      <c r="C62" s="64"/>
      <c r="D62" s="65"/>
      <c r="E62" s="66"/>
      <c r="F62" s="67" t="e">
        <f t="shared" si="5"/>
        <v>#DIV/0!</v>
      </c>
      <c r="G62" s="68"/>
      <c r="H62" s="69"/>
      <c r="I62" s="70"/>
      <c r="J62" s="67" t="e">
        <f t="shared" si="6"/>
        <v>#DIV/0!</v>
      </c>
      <c r="K62" s="286"/>
      <c r="L62" s="69"/>
      <c r="M62" s="70"/>
      <c r="N62" s="67" t="e">
        <f t="shared" si="7"/>
        <v>#DIV/0!</v>
      </c>
      <c r="O62" s="115" t="e">
        <f t="shared" si="4"/>
        <v>#DIV/0!</v>
      </c>
    </row>
    <row r="63" spans="1:15" ht="15">
      <c r="A63" s="62" t="s">
        <v>67</v>
      </c>
      <c r="B63" s="63"/>
      <c r="C63" s="64"/>
      <c r="D63" s="65"/>
      <c r="E63" s="66"/>
      <c r="F63" s="67" t="e">
        <f t="shared" si="5"/>
        <v>#DIV/0!</v>
      </c>
      <c r="G63" s="68"/>
      <c r="H63" s="69"/>
      <c r="I63" s="70"/>
      <c r="J63" s="67" t="e">
        <f t="shared" si="6"/>
        <v>#DIV/0!</v>
      </c>
      <c r="K63" s="286"/>
      <c r="L63" s="69"/>
      <c r="M63" s="70"/>
      <c r="N63" s="67" t="e">
        <f t="shared" si="7"/>
        <v>#DIV/0!</v>
      </c>
      <c r="O63" s="115" t="e">
        <f t="shared" si="4"/>
        <v>#DIV/0!</v>
      </c>
    </row>
    <row r="64" spans="1:15" ht="15">
      <c r="A64" s="62" t="s">
        <v>68</v>
      </c>
      <c r="B64" s="63"/>
      <c r="C64" s="64"/>
      <c r="D64" s="65"/>
      <c r="E64" s="66"/>
      <c r="F64" s="67" t="e">
        <f t="shared" si="5"/>
        <v>#DIV/0!</v>
      </c>
      <c r="G64" s="68"/>
      <c r="H64" s="69"/>
      <c r="I64" s="70"/>
      <c r="J64" s="67" t="e">
        <f t="shared" si="6"/>
        <v>#DIV/0!</v>
      </c>
      <c r="K64" s="286">
        <v>340000</v>
      </c>
      <c r="L64" s="69">
        <v>337103</v>
      </c>
      <c r="M64" s="70"/>
      <c r="N64" s="67">
        <f t="shared" si="7"/>
        <v>99.1</v>
      </c>
      <c r="O64" s="115" t="e">
        <f t="shared" si="4"/>
        <v>#DIV/0!</v>
      </c>
    </row>
    <row r="65" spans="1:15" ht="15">
      <c r="A65" s="62" t="s">
        <v>69</v>
      </c>
      <c r="B65" s="63">
        <v>1000000</v>
      </c>
      <c r="C65" s="64">
        <v>1000000</v>
      </c>
      <c r="D65" s="65">
        <v>582805.7</v>
      </c>
      <c r="E65" s="66"/>
      <c r="F65" s="67">
        <f t="shared" si="5"/>
        <v>58.3</v>
      </c>
      <c r="G65" s="68">
        <v>1000000</v>
      </c>
      <c r="H65" s="69">
        <v>728702.7</v>
      </c>
      <c r="I65" s="70"/>
      <c r="J65" s="67">
        <f t="shared" si="6"/>
        <v>72.9</v>
      </c>
      <c r="K65" s="286">
        <v>845000</v>
      </c>
      <c r="L65" s="69">
        <v>843306.2</v>
      </c>
      <c r="M65" s="70"/>
      <c r="N65" s="67">
        <f t="shared" si="7"/>
        <v>99.8</v>
      </c>
      <c r="O65" s="115">
        <f t="shared" si="4"/>
        <v>84.3</v>
      </c>
    </row>
    <row r="66" spans="1:15" ht="15">
      <c r="A66" s="62" t="s">
        <v>70</v>
      </c>
      <c r="B66" s="63">
        <v>700</v>
      </c>
      <c r="C66" s="64">
        <v>700</v>
      </c>
      <c r="D66" s="65">
        <v>335.28</v>
      </c>
      <c r="E66" s="66"/>
      <c r="F66" s="67">
        <f t="shared" si="5"/>
        <v>47.9</v>
      </c>
      <c r="G66" s="68">
        <v>700</v>
      </c>
      <c r="H66" s="69">
        <v>571.68</v>
      </c>
      <c r="I66" s="70"/>
      <c r="J66" s="67">
        <f t="shared" si="6"/>
        <v>81.7</v>
      </c>
      <c r="K66" s="286">
        <v>1000</v>
      </c>
      <c r="L66" s="69">
        <v>962.83</v>
      </c>
      <c r="M66" s="70"/>
      <c r="N66" s="67">
        <f t="shared" si="7"/>
        <v>96.3</v>
      </c>
      <c r="O66" s="115">
        <f t="shared" si="4"/>
        <v>137.5</v>
      </c>
    </row>
    <row r="67" spans="1:15" ht="15">
      <c r="A67" s="62" t="s">
        <v>71</v>
      </c>
      <c r="B67" s="63"/>
      <c r="C67" s="64"/>
      <c r="D67" s="65"/>
      <c r="E67" s="66"/>
      <c r="F67" s="67" t="e">
        <f t="shared" si="5"/>
        <v>#DIV/0!</v>
      </c>
      <c r="G67" s="68"/>
      <c r="H67" s="69"/>
      <c r="I67" s="70"/>
      <c r="J67" s="67" t="e">
        <f t="shared" si="6"/>
        <v>#DIV/0!</v>
      </c>
      <c r="K67" s="286"/>
      <c r="L67" s="69"/>
      <c r="M67" s="70"/>
      <c r="N67" s="67" t="e">
        <f t="shared" si="7"/>
        <v>#DIV/0!</v>
      </c>
      <c r="O67" s="115" t="e">
        <f t="shared" si="4"/>
        <v>#DIV/0!</v>
      </c>
    </row>
    <row r="68" spans="1:15" ht="15">
      <c r="A68" s="62" t="s">
        <v>72</v>
      </c>
      <c r="B68" s="63"/>
      <c r="C68" s="64"/>
      <c r="D68" s="65"/>
      <c r="E68" s="66"/>
      <c r="F68" s="67" t="e">
        <f t="shared" si="5"/>
        <v>#DIV/0!</v>
      </c>
      <c r="G68" s="68"/>
      <c r="H68" s="69"/>
      <c r="I68" s="70"/>
      <c r="J68" s="67" t="e">
        <f t="shared" si="6"/>
        <v>#DIV/0!</v>
      </c>
      <c r="K68" s="286"/>
      <c r="L68" s="69"/>
      <c r="M68" s="70"/>
      <c r="N68" s="67" t="e">
        <f t="shared" si="7"/>
        <v>#DIV/0!</v>
      </c>
      <c r="O68" s="115" t="e">
        <f t="shared" si="4"/>
        <v>#DIV/0!</v>
      </c>
    </row>
    <row r="69" spans="1:15" ht="15">
      <c r="A69" s="62" t="s">
        <v>73</v>
      </c>
      <c r="B69" s="63"/>
      <c r="C69" s="64"/>
      <c r="D69" s="65"/>
      <c r="E69" s="66"/>
      <c r="F69" s="67" t="e">
        <f t="shared" si="5"/>
        <v>#DIV/0!</v>
      </c>
      <c r="G69" s="68"/>
      <c r="H69" s="69"/>
      <c r="I69" s="70"/>
      <c r="J69" s="67" t="e">
        <f t="shared" si="6"/>
        <v>#DIV/0!</v>
      </c>
      <c r="K69" s="286"/>
      <c r="L69" s="69"/>
      <c r="M69" s="70"/>
      <c r="N69" s="67" t="e">
        <f t="shared" si="7"/>
        <v>#DIV/0!</v>
      </c>
      <c r="O69" s="115" t="e">
        <f t="shared" si="4"/>
        <v>#DIV/0!</v>
      </c>
    </row>
    <row r="70" spans="1:15" ht="15">
      <c r="A70" s="72" t="s">
        <v>74</v>
      </c>
      <c r="B70" s="63">
        <v>2990700</v>
      </c>
      <c r="C70" s="64">
        <v>2990700</v>
      </c>
      <c r="D70" s="65">
        <v>1766817.98</v>
      </c>
      <c r="E70" s="66">
        <v>65982</v>
      </c>
      <c r="F70" s="67">
        <f t="shared" si="5"/>
        <v>61.3</v>
      </c>
      <c r="G70" s="68">
        <v>2990700</v>
      </c>
      <c r="H70" s="69">
        <v>2162097.38</v>
      </c>
      <c r="I70" s="70">
        <v>67110</v>
      </c>
      <c r="J70" s="67">
        <f t="shared" si="6"/>
        <v>74.5</v>
      </c>
      <c r="K70" s="68">
        <v>3385000</v>
      </c>
      <c r="L70" s="69">
        <v>3284693.03</v>
      </c>
      <c r="M70" s="70">
        <v>99130</v>
      </c>
      <c r="N70" s="67">
        <f t="shared" si="7"/>
        <v>100</v>
      </c>
      <c r="O70" s="115">
        <f t="shared" si="4"/>
        <v>113.1</v>
      </c>
    </row>
    <row r="71" spans="1:15" ht="15">
      <c r="A71" s="62" t="s">
        <v>75</v>
      </c>
      <c r="B71" s="73"/>
      <c r="C71" s="74"/>
      <c r="D71" s="75"/>
      <c r="E71" s="76"/>
      <c r="F71" s="67" t="e">
        <f t="shared" si="5"/>
        <v>#DIV/0!</v>
      </c>
      <c r="G71" s="77"/>
      <c r="H71" s="78"/>
      <c r="I71" s="79"/>
      <c r="J71" s="67" t="e">
        <f t="shared" si="6"/>
        <v>#DIV/0!</v>
      </c>
      <c r="K71" s="287"/>
      <c r="L71" s="78"/>
      <c r="M71" s="79"/>
      <c r="N71" s="67" t="e">
        <f t="shared" si="7"/>
        <v>#DIV/0!</v>
      </c>
      <c r="O71" s="115" t="e">
        <f t="shared" si="4"/>
        <v>#DIV/0!</v>
      </c>
    </row>
    <row r="72" spans="1:15" ht="15">
      <c r="A72" s="62" t="s">
        <v>76</v>
      </c>
      <c r="B72" s="73">
        <v>3322497</v>
      </c>
      <c r="C72" s="74">
        <v>3322497</v>
      </c>
      <c r="D72" s="75">
        <v>1661248.5</v>
      </c>
      <c r="E72" s="76"/>
      <c r="F72" s="81">
        <f t="shared" si="5"/>
        <v>50</v>
      </c>
      <c r="G72" s="77">
        <v>3222497</v>
      </c>
      <c r="H72" s="78">
        <v>2491872.75</v>
      </c>
      <c r="I72" s="79"/>
      <c r="J72" s="81">
        <f t="shared" si="6"/>
        <v>77.3</v>
      </c>
      <c r="K72" s="287">
        <v>3349997</v>
      </c>
      <c r="L72" s="78">
        <v>3349997</v>
      </c>
      <c r="M72" s="79"/>
      <c r="N72" s="81">
        <f t="shared" si="7"/>
        <v>100</v>
      </c>
      <c r="O72" s="115">
        <f t="shared" si="4"/>
        <v>100.8</v>
      </c>
    </row>
    <row r="73" spans="1:15" ht="15">
      <c r="A73" s="72" t="s">
        <v>77</v>
      </c>
      <c r="B73" s="82"/>
      <c r="C73" s="83">
        <v>25000</v>
      </c>
      <c r="D73" s="84">
        <v>25000</v>
      </c>
      <c r="E73" s="85"/>
      <c r="F73" s="81">
        <f t="shared" si="5"/>
        <v>100</v>
      </c>
      <c r="G73" s="86">
        <v>1513987</v>
      </c>
      <c r="H73" s="87">
        <v>1513987</v>
      </c>
      <c r="I73" s="88"/>
      <c r="J73" s="81">
        <f t="shared" si="6"/>
        <v>100</v>
      </c>
      <c r="K73" s="86">
        <v>112970</v>
      </c>
      <c r="L73" s="87">
        <v>112970</v>
      </c>
      <c r="M73" s="88"/>
      <c r="N73" s="81">
        <f t="shared" si="7"/>
        <v>100</v>
      </c>
      <c r="O73" s="115" t="e">
        <f t="shared" si="4"/>
        <v>#DIV/0!</v>
      </c>
    </row>
    <row r="74" spans="1:15" ht="15">
      <c r="A74" s="62" t="s">
        <v>78</v>
      </c>
      <c r="B74" s="73">
        <v>20604482</v>
      </c>
      <c r="C74" s="74">
        <v>20727270</v>
      </c>
      <c r="D74" s="75">
        <v>10435516.28</v>
      </c>
      <c r="E74" s="76"/>
      <c r="F74" s="81">
        <f t="shared" si="5"/>
        <v>50.3</v>
      </c>
      <c r="G74" s="77">
        <v>20921810</v>
      </c>
      <c r="H74" s="78">
        <v>15377497.77</v>
      </c>
      <c r="I74" s="70"/>
      <c r="J74" s="81">
        <f t="shared" si="6"/>
        <v>73.5</v>
      </c>
      <c r="K74" s="287">
        <v>21083378</v>
      </c>
      <c r="L74" s="78">
        <v>21083378</v>
      </c>
      <c r="M74" s="70"/>
      <c r="N74" s="81">
        <f t="shared" si="7"/>
        <v>100</v>
      </c>
      <c r="O74" s="115">
        <f t="shared" si="4"/>
        <v>102.3</v>
      </c>
    </row>
    <row r="75" spans="1:15" ht="15">
      <c r="A75" s="62" t="s">
        <v>79</v>
      </c>
      <c r="B75" s="63"/>
      <c r="C75" s="64"/>
      <c r="D75" s="65"/>
      <c r="E75" s="66"/>
      <c r="F75" s="67" t="e">
        <f t="shared" si="5"/>
        <v>#DIV/0!</v>
      </c>
      <c r="G75" s="68"/>
      <c r="H75" s="69"/>
      <c r="I75" s="70"/>
      <c r="J75" s="67" t="e">
        <f t="shared" si="6"/>
        <v>#DIV/0!</v>
      </c>
      <c r="K75" s="68"/>
      <c r="L75" s="69"/>
      <c r="M75" s="70"/>
      <c r="N75" s="67" t="e">
        <f t="shared" si="7"/>
        <v>#DIV/0!</v>
      </c>
      <c r="O75" s="115" t="e">
        <f t="shared" si="4"/>
        <v>#DIV/0!</v>
      </c>
    </row>
    <row r="76" spans="1:15" ht="15">
      <c r="A76" s="62" t="s">
        <v>80</v>
      </c>
      <c r="B76" s="63"/>
      <c r="C76" s="64"/>
      <c r="D76" s="65"/>
      <c r="E76" s="66"/>
      <c r="F76" s="81" t="e">
        <f t="shared" si="5"/>
        <v>#DIV/0!</v>
      </c>
      <c r="G76" s="68"/>
      <c r="H76" s="69"/>
      <c r="I76" s="70"/>
      <c r="J76" s="81" t="e">
        <f t="shared" si="6"/>
        <v>#DIV/0!</v>
      </c>
      <c r="K76" s="68"/>
      <c r="L76" s="69"/>
      <c r="M76" s="70"/>
      <c r="N76" s="81" t="e">
        <f t="shared" si="7"/>
        <v>#DIV/0!</v>
      </c>
      <c r="O76" s="115" t="e">
        <f t="shared" si="4"/>
        <v>#DIV/0!</v>
      </c>
    </row>
    <row r="77" spans="1:15" ht="15">
      <c r="A77" s="72" t="s">
        <v>81</v>
      </c>
      <c r="B77" s="63"/>
      <c r="C77" s="64"/>
      <c r="D77" s="65"/>
      <c r="E77" s="66"/>
      <c r="F77" s="81" t="e">
        <f t="shared" si="5"/>
        <v>#DIV/0!</v>
      </c>
      <c r="G77" s="68"/>
      <c r="H77" s="69"/>
      <c r="I77" s="70"/>
      <c r="J77" s="81" t="e">
        <f t="shared" si="6"/>
        <v>#DIV/0!</v>
      </c>
      <c r="K77" s="68"/>
      <c r="L77" s="69"/>
      <c r="M77" s="70"/>
      <c r="N77" s="81" t="e">
        <f t="shared" si="7"/>
        <v>#DIV/0!</v>
      </c>
      <c r="O77" s="115" t="e">
        <f t="shared" si="4"/>
        <v>#DIV/0!</v>
      </c>
    </row>
    <row r="78" spans="1:15" ht="15">
      <c r="A78" s="72" t="s">
        <v>82</v>
      </c>
      <c r="B78" s="63">
        <v>23926979</v>
      </c>
      <c r="C78" s="64">
        <v>24074767</v>
      </c>
      <c r="D78" s="65">
        <v>12121764.78</v>
      </c>
      <c r="E78" s="66"/>
      <c r="F78" s="67">
        <f t="shared" si="5"/>
        <v>50.4</v>
      </c>
      <c r="G78" s="68">
        <v>25658294</v>
      </c>
      <c r="H78" s="69">
        <v>19383357.52</v>
      </c>
      <c r="I78" s="70"/>
      <c r="J78" s="67">
        <f t="shared" si="6"/>
        <v>75.5</v>
      </c>
      <c r="K78" s="68">
        <v>24546345</v>
      </c>
      <c r="L78" s="69">
        <v>24546345</v>
      </c>
      <c r="M78" s="70">
        <v>99130</v>
      </c>
      <c r="N78" s="67">
        <f t="shared" si="7"/>
        <v>100.4</v>
      </c>
      <c r="O78" s="115">
        <f t="shared" si="4"/>
        <v>103</v>
      </c>
    </row>
    <row r="79" spans="1:15" ht="15.75" thickBot="1">
      <c r="A79" s="89" t="s">
        <v>83</v>
      </c>
      <c r="B79" s="73">
        <v>26917679</v>
      </c>
      <c r="C79" s="74">
        <v>27065467</v>
      </c>
      <c r="D79" s="75">
        <v>13888582.76</v>
      </c>
      <c r="E79" s="76">
        <v>65982</v>
      </c>
      <c r="F79" s="81">
        <f t="shared" si="5"/>
        <v>51.6</v>
      </c>
      <c r="G79" s="77">
        <v>28648994</v>
      </c>
      <c r="H79" s="78">
        <v>21545454.9</v>
      </c>
      <c r="I79" s="78">
        <v>67110</v>
      </c>
      <c r="J79" s="81">
        <f t="shared" si="6"/>
        <v>75.4</v>
      </c>
      <c r="K79" s="77">
        <v>27931345</v>
      </c>
      <c r="L79" s="78">
        <v>27831038.03</v>
      </c>
      <c r="M79" s="79">
        <v>99130</v>
      </c>
      <c r="N79" s="81">
        <f t="shared" si="7"/>
        <v>100</v>
      </c>
      <c r="O79" s="115">
        <f t="shared" si="4"/>
        <v>103.8</v>
      </c>
    </row>
    <row r="80" spans="1:15" ht="15.75" thickBot="1">
      <c r="A80" s="90" t="s">
        <v>84</v>
      </c>
      <c r="B80" s="91">
        <f>B79-B32</f>
        <v>0</v>
      </c>
      <c r="C80" s="91">
        <f>C79-C32</f>
        <v>0</v>
      </c>
      <c r="D80" s="91">
        <f>D79-D32</f>
        <v>318693.0399999991</v>
      </c>
      <c r="E80" s="91">
        <f>E79-E32</f>
        <v>35595</v>
      </c>
      <c r="F80" s="92" t="e">
        <f t="shared" si="5"/>
        <v>#DIV/0!</v>
      </c>
      <c r="G80" s="282">
        <f>G79-G32</f>
        <v>0</v>
      </c>
      <c r="H80" s="282">
        <f>H79-H32</f>
        <v>2200619.759999998</v>
      </c>
      <c r="I80" s="282">
        <f>I79-I32</f>
        <v>36723</v>
      </c>
      <c r="J80" s="92" t="e">
        <f t="shared" si="6"/>
        <v>#DIV/0!</v>
      </c>
      <c r="K80" s="282">
        <f>K79-K32</f>
        <v>0</v>
      </c>
      <c r="L80" s="282">
        <f>L79-L32</f>
        <v>101.57000000029802</v>
      </c>
      <c r="M80" s="282">
        <f>M79-M32</f>
        <v>0</v>
      </c>
      <c r="N80" s="92" t="e">
        <f t="shared" si="7"/>
        <v>#DIV/0!</v>
      </c>
      <c r="O80" s="115" t="e">
        <f t="shared" si="4"/>
        <v>#DIV/0!</v>
      </c>
    </row>
    <row r="81" spans="1:15" ht="15" customHeight="1" thickBot="1">
      <c r="A81" s="195" t="s">
        <v>94</v>
      </c>
      <c r="B81" s="193"/>
      <c r="C81" s="193"/>
      <c r="D81" s="198">
        <f>D80+E80</f>
        <v>354288.0399999991</v>
      </c>
      <c r="E81" s="199"/>
      <c r="F81" s="199"/>
      <c r="G81" s="283"/>
      <c r="H81" s="284">
        <f>H80+I80</f>
        <v>2237342.759999998</v>
      </c>
      <c r="I81" s="283"/>
      <c r="J81" s="199"/>
      <c r="K81" s="283"/>
      <c r="L81" s="284">
        <f>L80+M80</f>
        <v>101.57000000029802</v>
      </c>
      <c r="M81" s="289"/>
      <c r="N81" s="193"/>
      <c r="O81" s="194"/>
    </row>
    <row r="82" spans="1:15" ht="15" customHeight="1">
      <c r="A82" s="143"/>
      <c r="B82" s="144"/>
      <c r="C82" s="144"/>
      <c r="D82" s="144"/>
      <c r="E82" s="144"/>
      <c r="F82" s="144"/>
      <c r="G82" s="144"/>
      <c r="H82" s="192"/>
      <c r="I82" s="144"/>
      <c r="J82" s="144"/>
      <c r="K82" s="144"/>
      <c r="L82" s="144"/>
      <c r="M82" s="144"/>
      <c r="N82" s="144"/>
      <c r="O82" s="144"/>
    </row>
    <row r="83" spans="2:8" ht="15">
      <c r="B83" s="149"/>
      <c r="H83" s="201"/>
    </row>
    <row r="84" spans="1:8" ht="15">
      <c r="A84" s="93" t="s">
        <v>85</v>
      </c>
      <c r="H84" s="201"/>
    </row>
    <row r="85" ht="15.75" thickBot="1">
      <c r="H85" s="201" t="s">
        <v>116</v>
      </c>
    </row>
    <row r="86" spans="1:13" ht="15">
      <c r="A86" s="37"/>
      <c r="B86" s="109" t="s">
        <v>10</v>
      </c>
      <c r="C86" s="103" t="s">
        <v>14</v>
      </c>
      <c r="D86" s="6" t="s">
        <v>15</v>
      </c>
      <c r="E86" s="150"/>
      <c r="G86" s="271"/>
      <c r="H86" s="303" t="s">
        <v>117</v>
      </c>
      <c r="I86" s="271"/>
      <c r="J86" s="271"/>
      <c r="K86" s="271"/>
      <c r="L86" s="271"/>
      <c r="M86" s="271"/>
    </row>
    <row r="87" spans="1:13" ht="15">
      <c r="A87" s="41" t="s">
        <v>86</v>
      </c>
      <c r="B87" s="96">
        <v>7582.2</v>
      </c>
      <c r="C87" s="97">
        <v>8754</v>
      </c>
      <c r="D87" s="98">
        <v>6840</v>
      </c>
      <c r="E87" s="150"/>
      <c r="G87" s="271"/>
      <c r="H87" s="303" t="s">
        <v>118</v>
      </c>
      <c r="I87" s="271"/>
      <c r="J87" s="271"/>
      <c r="K87" s="271"/>
      <c r="L87" s="271"/>
      <c r="M87" s="271"/>
    </row>
    <row r="88" spans="1:13" ht="15">
      <c r="A88" s="99" t="s">
        <v>87</v>
      </c>
      <c r="B88" s="96">
        <v>0</v>
      </c>
      <c r="C88" s="97">
        <v>0</v>
      </c>
      <c r="D88" s="98">
        <v>0</v>
      </c>
      <c r="E88" s="150"/>
      <c r="H88" s="303" t="s">
        <v>136</v>
      </c>
      <c r="I88" s="271"/>
      <c r="J88" s="271"/>
      <c r="K88" s="271"/>
      <c r="L88" s="271"/>
      <c r="M88" s="271"/>
    </row>
    <row r="89" spans="1:13" ht="15">
      <c r="A89" s="99" t="s">
        <v>88</v>
      </c>
      <c r="B89" s="96">
        <v>128978.66</v>
      </c>
      <c r="C89" s="97">
        <v>152719</v>
      </c>
      <c r="D89" s="98">
        <v>667549.75</v>
      </c>
      <c r="E89" s="150"/>
      <c r="H89" s="306" t="s">
        <v>119</v>
      </c>
      <c r="I89" s="271"/>
      <c r="J89" s="271"/>
      <c r="K89" s="271"/>
      <c r="L89" s="271"/>
      <c r="M89" s="271"/>
    </row>
    <row r="90" spans="1:5" ht="15.75" thickBot="1">
      <c r="A90" s="46" t="s">
        <v>89</v>
      </c>
      <c r="B90" s="100">
        <v>0</v>
      </c>
      <c r="C90" s="101">
        <v>0</v>
      </c>
      <c r="D90" s="102">
        <v>0</v>
      </c>
      <c r="E90" s="150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68">
      <selection activeCell="H91" sqref="H91"/>
    </sheetView>
  </sheetViews>
  <sheetFormatPr defaultColWidth="9.140625" defaultRowHeight="15"/>
  <cols>
    <col min="1" max="1" width="22.421875" style="0" customWidth="1"/>
    <col min="2" max="5" width="12.7109375" style="0" customWidth="1"/>
    <col min="6" max="6" width="6.421875" style="0" customWidth="1"/>
    <col min="7" max="9" width="12.7109375" style="0" customWidth="1"/>
    <col min="10" max="10" width="6.57421875" style="0" bestFit="1" customWidth="1"/>
    <col min="11" max="13" width="12.7109375" style="0" customWidth="1"/>
    <col min="14" max="14" width="6.57421875" style="0" bestFit="1" customWidth="1"/>
    <col min="15" max="15" width="7.00390625" style="0" bestFit="1" customWidth="1"/>
  </cols>
  <sheetData>
    <row r="1" spans="1:8" ht="15">
      <c r="A1" s="53"/>
      <c r="H1" s="203" t="s">
        <v>99</v>
      </c>
    </row>
    <row r="2" spans="1:14" ht="16.5" thickBot="1">
      <c r="A2" s="1" t="s">
        <v>0</v>
      </c>
      <c r="B2" s="1" t="s">
        <v>1</v>
      </c>
      <c r="C2" s="1"/>
      <c r="F2" s="1"/>
      <c r="G2" s="1"/>
      <c r="J2" s="1"/>
      <c r="K2" s="1"/>
      <c r="N2" s="1"/>
    </row>
    <row r="3" spans="1:15" ht="15">
      <c r="A3" s="4" t="s">
        <v>2</v>
      </c>
      <c r="B3" s="151" t="s">
        <v>3</v>
      </c>
      <c r="C3" s="152" t="s">
        <v>4</v>
      </c>
      <c r="D3" s="103" t="s">
        <v>5</v>
      </c>
      <c r="E3" s="153"/>
      <c r="F3" s="6" t="s">
        <v>6</v>
      </c>
      <c r="G3" s="154" t="s">
        <v>4</v>
      </c>
      <c r="H3" s="103" t="s">
        <v>7</v>
      </c>
      <c r="I3" s="153"/>
      <c r="J3" s="6" t="s">
        <v>6</v>
      </c>
      <c r="K3" s="155" t="s">
        <v>4</v>
      </c>
      <c r="L3" s="103" t="s">
        <v>8</v>
      </c>
      <c r="M3" s="153"/>
      <c r="N3" s="6" t="s">
        <v>6</v>
      </c>
      <c r="O3" s="140" t="s">
        <v>91</v>
      </c>
    </row>
    <row r="4" spans="1:15" ht="15.75" thickBot="1">
      <c r="A4" s="7"/>
      <c r="B4" s="156" t="s">
        <v>9</v>
      </c>
      <c r="C4" s="157" t="s">
        <v>10</v>
      </c>
      <c r="D4" s="158" t="s">
        <v>11</v>
      </c>
      <c r="E4" s="158" t="s">
        <v>12</v>
      </c>
      <c r="F4" s="159" t="s">
        <v>13</v>
      </c>
      <c r="G4" s="160" t="s">
        <v>14</v>
      </c>
      <c r="H4" s="158" t="s">
        <v>11</v>
      </c>
      <c r="I4" s="158" t="s">
        <v>12</v>
      </c>
      <c r="J4" s="159" t="s">
        <v>13</v>
      </c>
      <c r="K4" s="161" t="s">
        <v>15</v>
      </c>
      <c r="L4" s="158" t="s">
        <v>11</v>
      </c>
      <c r="M4" s="158" t="s">
        <v>12</v>
      </c>
      <c r="N4" s="159" t="s">
        <v>13</v>
      </c>
      <c r="O4" s="141" t="s">
        <v>92</v>
      </c>
    </row>
    <row r="5" spans="1:15" ht="15.75" customHeight="1">
      <c r="A5" s="8" t="s">
        <v>16</v>
      </c>
      <c r="B5" s="234">
        <v>1607067</v>
      </c>
      <c r="C5" s="234">
        <v>1745067</v>
      </c>
      <c r="D5" s="235">
        <v>1267028.58</v>
      </c>
      <c r="E5" s="235">
        <v>16651</v>
      </c>
      <c r="F5" s="236">
        <f>ROUND((D5+E5)/(C5/100),1)</f>
        <v>73.6</v>
      </c>
      <c r="G5" s="234">
        <v>1795067</v>
      </c>
      <c r="H5" s="235">
        <v>1545268.78</v>
      </c>
      <c r="I5" s="235">
        <v>28292</v>
      </c>
      <c r="J5" s="236">
        <f>ROUND((H5+I5)/(G5/100),1)</f>
        <v>87.7</v>
      </c>
      <c r="K5" s="234">
        <v>2014995</v>
      </c>
      <c r="L5" s="235">
        <v>1961414.76</v>
      </c>
      <c r="M5" s="235">
        <v>29292</v>
      </c>
      <c r="N5" s="236">
        <f>ROUND((L5+M5)/(K5/100),1)</f>
        <v>98.8</v>
      </c>
      <c r="O5" s="115">
        <f>ROUND((L5+M5)/(B5/100),1)</f>
        <v>123.9</v>
      </c>
    </row>
    <row r="6" spans="1:15" ht="15.75" customHeight="1">
      <c r="A6" s="14" t="s">
        <v>17</v>
      </c>
      <c r="B6" s="237">
        <v>300000</v>
      </c>
      <c r="C6" s="237">
        <v>300000</v>
      </c>
      <c r="D6" s="238">
        <v>89684</v>
      </c>
      <c r="E6" s="238">
        <v>23220</v>
      </c>
      <c r="F6" s="239">
        <f aca="true" t="shared" si="0" ref="F6:F32">ROUND((D6+E6)/(C6/100),1)</f>
        <v>37.6</v>
      </c>
      <c r="G6" s="237">
        <v>250000</v>
      </c>
      <c r="H6" s="238">
        <v>131913.4</v>
      </c>
      <c r="I6" s="238">
        <v>29250</v>
      </c>
      <c r="J6" s="239">
        <f aca="true" t="shared" si="1" ref="J6:J32">ROUND((H6+I6)/(G6/100),1)</f>
        <v>64.5</v>
      </c>
      <c r="K6" s="237">
        <v>270000</v>
      </c>
      <c r="L6" s="238">
        <v>217988.7</v>
      </c>
      <c r="M6" s="238">
        <v>48720</v>
      </c>
      <c r="N6" s="239">
        <f aca="true" t="shared" si="2" ref="N6:N32">ROUND((L6+M6)/(K6/100),1)</f>
        <v>98.8</v>
      </c>
      <c r="O6" s="115">
        <f aca="true" t="shared" si="3" ref="O6:O32">ROUND((L6+M6)/(B6/100),1)</f>
        <v>88.9</v>
      </c>
    </row>
    <row r="7" spans="1:15" ht="15.75" customHeight="1">
      <c r="A7" s="14" t="s">
        <v>18</v>
      </c>
      <c r="B7" s="237">
        <v>1100</v>
      </c>
      <c r="C7" s="237">
        <v>1100</v>
      </c>
      <c r="D7" s="238">
        <v>157.01</v>
      </c>
      <c r="E7" s="238"/>
      <c r="F7" s="239">
        <f t="shared" si="0"/>
        <v>14.3</v>
      </c>
      <c r="G7" s="237">
        <v>1100</v>
      </c>
      <c r="H7" s="238">
        <v>157.01</v>
      </c>
      <c r="I7" s="238"/>
      <c r="J7" s="239">
        <f t="shared" si="1"/>
        <v>14.3</v>
      </c>
      <c r="K7" s="237">
        <v>1000</v>
      </c>
      <c r="L7" s="238">
        <v>983.8</v>
      </c>
      <c r="M7" s="238"/>
      <c r="N7" s="239">
        <f t="shared" si="2"/>
        <v>98.4</v>
      </c>
      <c r="O7" s="115">
        <f t="shared" si="3"/>
        <v>89.4</v>
      </c>
    </row>
    <row r="8" spans="1:15" ht="15.75" customHeight="1">
      <c r="A8" s="14" t="s">
        <v>19</v>
      </c>
      <c r="B8" s="237">
        <v>300000</v>
      </c>
      <c r="C8" s="237">
        <v>300000</v>
      </c>
      <c r="D8" s="238">
        <v>98638.2</v>
      </c>
      <c r="E8" s="238">
        <v>24763</v>
      </c>
      <c r="F8" s="239">
        <f t="shared" si="0"/>
        <v>41.1</v>
      </c>
      <c r="G8" s="237">
        <v>250000</v>
      </c>
      <c r="H8" s="238">
        <v>140464</v>
      </c>
      <c r="I8" s="238">
        <v>28763</v>
      </c>
      <c r="J8" s="239">
        <f t="shared" si="1"/>
        <v>67.7</v>
      </c>
      <c r="K8" s="237">
        <v>235000</v>
      </c>
      <c r="L8" s="238">
        <v>190228</v>
      </c>
      <c r="M8" s="238">
        <v>41193</v>
      </c>
      <c r="N8" s="239">
        <f t="shared" si="2"/>
        <v>98.5</v>
      </c>
      <c r="O8" s="115">
        <f t="shared" si="3"/>
        <v>77.1</v>
      </c>
    </row>
    <row r="9" spans="1:15" ht="15.75" customHeight="1">
      <c r="A9" s="14" t="s">
        <v>20</v>
      </c>
      <c r="B9" s="237">
        <v>30000</v>
      </c>
      <c r="C9" s="237">
        <v>15000</v>
      </c>
      <c r="D9" s="238">
        <v>3472</v>
      </c>
      <c r="E9" s="238"/>
      <c r="F9" s="239">
        <f t="shared" si="0"/>
        <v>23.1</v>
      </c>
      <c r="G9" s="237">
        <v>15000</v>
      </c>
      <c r="H9" s="238">
        <v>4403</v>
      </c>
      <c r="I9" s="238">
        <v>1100</v>
      </c>
      <c r="J9" s="239">
        <f t="shared" si="1"/>
        <v>36.7</v>
      </c>
      <c r="K9" s="237">
        <v>12500</v>
      </c>
      <c r="L9" s="238">
        <v>10064</v>
      </c>
      <c r="M9" s="238">
        <v>2515</v>
      </c>
      <c r="N9" s="239">
        <f t="shared" si="2"/>
        <v>100.6</v>
      </c>
      <c r="O9" s="115">
        <f t="shared" si="3"/>
        <v>41.9</v>
      </c>
    </row>
    <row r="10" spans="1:15" ht="15.75" customHeight="1">
      <c r="A10" s="14" t="s">
        <v>22</v>
      </c>
      <c r="B10" s="237"/>
      <c r="C10" s="237"/>
      <c r="D10" s="238"/>
      <c r="E10" s="238"/>
      <c r="F10" s="239" t="e">
        <f t="shared" si="0"/>
        <v>#DIV/0!</v>
      </c>
      <c r="G10" s="237"/>
      <c r="H10" s="238"/>
      <c r="I10" s="238"/>
      <c r="J10" s="239" t="e">
        <f t="shared" si="1"/>
        <v>#DIV/0!</v>
      </c>
      <c r="K10" s="237"/>
      <c r="L10" s="238"/>
      <c r="M10" s="238"/>
      <c r="N10" s="239" t="e">
        <f t="shared" si="2"/>
        <v>#DIV/0!</v>
      </c>
      <c r="O10" s="115" t="e">
        <f t="shared" si="3"/>
        <v>#DIV/0!</v>
      </c>
    </row>
    <row r="11" spans="1:15" ht="15.75" customHeight="1">
      <c r="A11" s="14" t="s">
        <v>23</v>
      </c>
      <c r="B11" s="237"/>
      <c r="C11" s="237"/>
      <c r="D11" s="238"/>
      <c r="E11" s="238"/>
      <c r="F11" s="239" t="e">
        <f t="shared" si="0"/>
        <v>#DIV/0!</v>
      </c>
      <c r="G11" s="237"/>
      <c r="H11" s="238"/>
      <c r="I11" s="238"/>
      <c r="J11" s="239" t="e">
        <f t="shared" si="1"/>
        <v>#DIV/0!</v>
      </c>
      <c r="K11" s="237"/>
      <c r="L11" s="238"/>
      <c r="M11" s="238"/>
      <c r="N11" s="239" t="e">
        <f t="shared" si="2"/>
        <v>#DIV/0!</v>
      </c>
      <c r="O11" s="115" t="e">
        <f t="shared" si="3"/>
        <v>#DIV/0!</v>
      </c>
    </row>
    <row r="12" spans="1:15" ht="15.75" customHeight="1">
      <c r="A12" s="14" t="s">
        <v>24</v>
      </c>
      <c r="B12" s="237">
        <v>600000</v>
      </c>
      <c r="C12" s="237">
        <v>600000</v>
      </c>
      <c r="D12" s="238">
        <v>182558.7</v>
      </c>
      <c r="E12" s="238">
        <v>8825</v>
      </c>
      <c r="F12" s="239">
        <f t="shared" si="0"/>
        <v>31.9</v>
      </c>
      <c r="G12" s="237">
        <v>700000</v>
      </c>
      <c r="H12" s="238">
        <v>617180.56</v>
      </c>
      <c r="I12" s="238">
        <v>13025</v>
      </c>
      <c r="J12" s="239">
        <f t="shared" si="1"/>
        <v>90</v>
      </c>
      <c r="K12" s="237">
        <v>675000</v>
      </c>
      <c r="L12" s="238">
        <v>663098.76</v>
      </c>
      <c r="M12" s="238">
        <v>14333</v>
      </c>
      <c r="N12" s="239">
        <f t="shared" si="2"/>
        <v>100.4</v>
      </c>
      <c r="O12" s="115">
        <f t="shared" si="3"/>
        <v>112.9</v>
      </c>
    </row>
    <row r="13" spans="1:15" ht="15.75" customHeight="1">
      <c r="A13" s="14" t="s">
        <v>25</v>
      </c>
      <c r="B13" s="237">
        <v>5000</v>
      </c>
      <c r="C13" s="237">
        <v>5000</v>
      </c>
      <c r="D13" s="238">
        <v>924</v>
      </c>
      <c r="E13" s="238"/>
      <c r="F13" s="239">
        <f t="shared" si="0"/>
        <v>18.5</v>
      </c>
      <c r="G13" s="237">
        <v>5000</v>
      </c>
      <c r="H13" s="238">
        <v>1278</v>
      </c>
      <c r="I13" s="238"/>
      <c r="J13" s="239">
        <f t="shared" si="1"/>
        <v>25.6</v>
      </c>
      <c r="K13" s="237">
        <v>4200</v>
      </c>
      <c r="L13" s="238">
        <v>4180</v>
      </c>
      <c r="M13" s="238"/>
      <c r="N13" s="239">
        <f t="shared" si="2"/>
        <v>99.5</v>
      </c>
      <c r="O13" s="115">
        <f t="shared" si="3"/>
        <v>83.6</v>
      </c>
    </row>
    <row r="14" spans="1:15" ht="15.75" customHeight="1">
      <c r="A14" s="14" t="s">
        <v>26</v>
      </c>
      <c r="B14" s="237">
        <v>500</v>
      </c>
      <c r="C14" s="237">
        <v>500</v>
      </c>
      <c r="D14" s="238">
        <v>0</v>
      </c>
      <c r="E14" s="238"/>
      <c r="F14" s="239">
        <f t="shared" si="0"/>
        <v>0</v>
      </c>
      <c r="G14" s="237">
        <v>500</v>
      </c>
      <c r="H14" s="238"/>
      <c r="I14" s="238"/>
      <c r="J14" s="239">
        <f t="shared" si="1"/>
        <v>0</v>
      </c>
      <c r="K14" s="237">
        <v>0</v>
      </c>
      <c r="L14" s="238"/>
      <c r="M14" s="238"/>
      <c r="N14" s="239" t="e">
        <f t="shared" si="2"/>
        <v>#DIV/0!</v>
      </c>
      <c r="O14" s="115">
        <f t="shared" si="3"/>
        <v>0</v>
      </c>
    </row>
    <row r="15" spans="1:15" ht="15.75" customHeight="1">
      <c r="A15" s="14" t="s">
        <v>27</v>
      </c>
      <c r="B15" s="237">
        <v>550000</v>
      </c>
      <c r="C15" s="237">
        <v>550000</v>
      </c>
      <c r="D15" s="238">
        <v>200203.41</v>
      </c>
      <c r="E15" s="238">
        <v>5151</v>
      </c>
      <c r="F15" s="239">
        <f t="shared" si="0"/>
        <v>37.3</v>
      </c>
      <c r="G15" s="237">
        <v>493000</v>
      </c>
      <c r="H15" s="238">
        <v>285574.73</v>
      </c>
      <c r="I15" s="238">
        <v>8763</v>
      </c>
      <c r="J15" s="239">
        <f t="shared" si="1"/>
        <v>59.7</v>
      </c>
      <c r="K15" s="237">
        <v>475000</v>
      </c>
      <c r="L15" s="238">
        <v>465147.45</v>
      </c>
      <c r="M15" s="238">
        <v>9183</v>
      </c>
      <c r="N15" s="239">
        <f t="shared" si="2"/>
        <v>99.9</v>
      </c>
      <c r="O15" s="115">
        <f t="shared" si="3"/>
        <v>86.2</v>
      </c>
    </row>
    <row r="16" spans="1:15" ht="15.75" customHeight="1">
      <c r="A16" s="14" t="s">
        <v>28</v>
      </c>
      <c r="B16" s="237">
        <v>21848414</v>
      </c>
      <c r="C16" s="237">
        <v>21878273</v>
      </c>
      <c r="D16" s="238">
        <v>10597468</v>
      </c>
      <c r="E16" s="238">
        <v>137908</v>
      </c>
      <c r="F16" s="239">
        <f t="shared" si="0"/>
        <v>49.1</v>
      </c>
      <c r="G16" s="237">
        <v>22001134</v>
      </c>
      <c r="H16" s="238">
        <v>15890133</v>
      </c>
      <c r="I16" s="238">
        <v>187896</v>
      </c>
      <c r="J16" s="239">
        <f t="shared" si="1"/>
        <v>73.1</v>
      </c>
      <c r="K16" s="237">
        <v>22160316</v>
      </c>
      <c r="L16" s="238">
        <v>21912970</v>
      </c>
      <c r="M16" s="238">
        <v>250574</v>
      </c>
      <c r="N16" s="239">
        <f t="shared" si="2"/>
        <v>100</v>
      </c>
      <c r="O16" s="115">
        <f t="shared" si="3"/>
        <v>101.4</v>
      </c>
    </row>
    <row r="17" spans="1:15" ht="15.75" customHeight="1">
      <c r="A17" s="14" t="s">
        <v>29</v>
      </c>
      <c r="B17" s="237"/>
      <c r="C17" s="237"/>
      <c r="D17" s="238"/>
      <c r="E17" s="238"/>
      <c r="F17" s="239" t="e">
        <f t="shared" si="0"/>
        <v>#DIV/0!</v>
      </c>
      <c r="G17" s="237"/>
      <c r="H17" s="238"/>
      <c r="I17" s="238"/>
      <c r="J17" s="239" t="e">
        <f t="shared" si="1"/>
        <v>#DIV/0!</v>
      </c>
      <c r="K17" s="237"/>
      <c r="L17" s="238"/>
      <c r="M17" s="238"/>
      <c r="N17" s="239" t="e">
        <f t="shared" si="2"/>
        <v>#DIV/0!</v>
      </c>
      <c r="O17" s="115" t="e">
        <f t="shared" si="3"/>
        <v>#DIV/0!</v>
      </c>
    </row>
    <row r="18" spans="1:15" ht="15.75" customHeight="1">
      <c r="A18" s="14" t="s">
        <v>30</v>
      </c>
      <c r="B18" s="237"/>
      <c r="C18" s="237"/>
      <c r="D18" s="238"/>
      <c r="E18" s="238"/>
      <c r="F18" s="239" t="e">
        <f t="shared" si="0"/>
        <v>#DIV/0!</v>
      </c>
      <c r="G18" s="237"/>
      <c r="H18" s="238"/>
      <c r="I18" s="238"/>
      <c r="J18" s="239" t="e">
        <f t="shared" si="1"/>
        <v>#DIV/0!</v>
      </c>
      <c r="K18" s="237"/>
      <c r="L18" s="238"/>
      <c r="M18" s="238"/>
      <c r="N18" s="239" t="e">
        <f t="shared" si="2"/>
        <v>#DIV/0!</v>
      </c>
      <c r="O18" s="115" t="e">
        <f t="shared" si="3"/>
        <v>#DIV/0!</v>
      </c>
    </row>
    <row r="19" spans="1:15" ht="15.75" customHeight="1">
      <c r="A19" s="14" t="s">
        <v>31</v>
      </c>
      <c r="B19" s="237"/>
      <c r="C19" s="237"/>
      <c r="D19" s="238"/>
      <c r="E19" s="238"/>
      <c r="F19" s="239" t="e">
        <f t="shared" si="0"/>
        <v>#DIV/0!</v>
      </c>
      <c r="G19" s="237"/>
      <c r="H19" s="238"/>
      <c r="I19" s="238"/>
      <c r="J19" s="239" t="e">
        <f t="shared" si="1"/>
        <v>#DIV/0!</v>
      </c>
      <c r="K19" s="237"/>
      <c r="L19" s="238"/>
      <c r="M19" s="238"/>
      <c r="N19" s="239" t="e">
        <f t="shared" si="2"/>
        <v>#DIV/0!</v>
      </c>
      <c r="O19" s="115" t="e">
        <f t="shared" si="3"/>
        <v>#DIV/0!</v>
      </c>
    </row>
    <row r="20" spans="1:15" ht="15.75" customHeight="1">
      <c r="A20" s="14" t="s">
        <v>32</v>
      </c>
      <c r="B20" s="237"/>
      <c r="C20" s="237"/>
      <c r="D20" s="238"/>
      <c r="E20" s="238"/>
      <c r="F20" s="239" t="e">
        <f t="shared" si="0"/>
        <v>#DIV/0!</v>
      </c>
      <c r="G20" s="237"/>
      <c r="H20" s="238"/>
      <c r="I20" s="238"/>
      <c r="J20" s="239" t="e">
        <f t="shared" si="1"/>
        <v>#DIV/0!</v>
      </c>
      <c r="K20" s="237"/>
      <c r="L20" s="238"/>
      <c r="M20" s="238"/>
      <c r="N20" s="239" t="e">
        <f t="shared" si="2"/>
        <v>#DIV/0!</v>
      </c>
      <c r="O20" s="115" t="e">
        <f t="shared" si="3"/>
        <v>#DIV/0!</v>
      </c>
    </row>
    <row r="21" spans="1:15" ht="15.75" customHeight="1">
      <c r="A21" s="14" t="s">
        <v>33</v>
      </c>
      <c r="B21" s="237"/>
      <c r="C21" s="237"/>
      <c r="D21" s="238"/>
      <c r="E21" s="238"/>
      <c r="F21" s="239" t="e">
        <f t="shared" si="0"/>
        <v>#DIV/0!</v>
      </c>
      <c r="G21" s="237"/>
      <c r="H21" s="238"/>
      <c r="I21" s="238"/>
      <c r="J21" s="239" t="e">
        <f t="shared" si="1"/>
        <v>#DIV/0!</v>
      </c>
      <c r="K21" s="237"/>
      <c r="L21" s="238"/>
      <c r="M21" s="238"/>
      <c r="N21" s="239" t="e">
        <f t="shared" si="2"/>
        <v>#DIV/0!</v>
      </c>
      <c r="O21" s="115" t="e">
        <f t="shared" si="3"/>
        <v>#DIV/0!</v>
      </c>
    </row>
    <row r="22" spans="1:15" ht="15.75" customHeight="1">
      <c r="A22" s="14" t="s">
        <v>34</v>
      </c>
      <c r="B22" s="237"/>
      <c r="C22" s="237"/>
      <c r="D22" s="238"/>
      <c r="E22" s="238"/>
      <c r="F22" s="239" t="e">
        <f t="shared" si="0"/>
        <v>#DIV/0!</v>
      </c>
      <c r="G22" s="237"/>
      <c r="H22" s="238"/>
      <c r="I22" s="238"/>
      <c r="J22" s="239" t="e">
        <f t="shared" si="1"/>
        <v>#DIV/0!</v>
      </c>
      <c r="K22" s="237"/>
      <c r="L22" s="238"/>
      <c r="M22" s="238"/>
      <c r="N22" s="239" t="e">
        <f t="shared" si="2"/>
        <v>#DIV/0!</v>
      </c>
      <c r="O22" s="115" t="e">
        <f t="shared" si="3"/>
        <v>#DIV/0!</v>
      </c>
    </row>
    <row r="23" spans="1:15" ht="15.75" customHeight="1">
      <c r="A23" s="14" t="s">
        <v>35</v>
      </c>
      <c r="B23" s="237">
        <v>10000</v>
      </c>
      <c r="C23" s="237">
        <v>10000</v>
      </c>
      <c r="D23" s="238">
        <v>7738</v>
      </c>
      <c r="E23" s="238"/>
      <c r="F23" s="239">
        <f t="shared" si="0"/>
        <v>77.4</v>
      </c>
      <c r="G23" s="237">
        <v>10000</v>
      </c>
      <c r="H23" s="238">
        <v>7738</v>
      </c>
      <c r="I23" s="238"/>
      <c r="J23" s="239">
        <f t="shared" si="1"/>
        <v>77.4</v>
      </c>
      <c r="K23" s="237">
        <v>30500</v>
      </c>
      <c r="L23" s="238">
        <v>30340</v>
      </c>
      <c r="M23" s="238"/>
      <c r="N23" s="239">
        <f t="shared" si="2"/>
        <v>99.5</v>
      </c>
      <c r="O23" s="115">
        <f t="shared" si="3"/>
        <v>303.4</v>
      </c>
    </row>
    <row r="24" spans="1:15" ht="15.75" customHeight="1">
      <c r="A24" s="14" t="s">
        <v>36</v>
      </c>
      <c r="B24" s="237">
        <v>68328</v>
      </c>
      <c r="C24" s="237">
        <v>68328</v>
      </c>
      <c r="D24" s="238">
        <v>34164</v>
      </c>
      <c r="E24" s="238"/>
      <c r="F24" s="239">
        <f t="shared" si="0"/>
        <v>50</v>
      </c>
      <c r="G24" s="237">
        <v>68328</v>
      </c>
      <c r="H24" s="238">
        <v>51246</v>
      </c>
      <c r="I24" s="238"/>
      <c r="J24" s="239">
        <f t="shared" si="1"/>
        <v>75</v>
      </c>
      <c r="K24" s="237">
        <v>62300</v>
      </c>
      <c r="L24" s="238">
        <v>62235</v>
      </c>
      <c r="M24" s="238"/>
      <c r="N24" s="239">
        <f t="shared" si="2"/>
        <v>99.9</v>
      </c>
      <c r="O24" s="115">
        <f t="shared" si="3"/>
        <v>91.1</v>
      </c>
    </row>
    <row r="25" spans="1:15" ht="15.75" customHeight="1">
      <c r="A25" s="14" t="s">
        <v>37</v>
      </c>
      <c r="B25" s="237"/>
      <c r="C25" s="237"/>
      <c r="D25" s="238"/>
      <c r="E25" s="238"/>
      <c r="F25" s="239" t="e">
        <f t="shared" si="0"/>
        <v>#DIV/0!</v>
      </c>
      <c r="G25" s="237"/>
      <c r="H25" s="238"/>
      <c r="I25" s="238"/>
      <c r="J25" s="239" t="e">
        <f t="shared" si="1"/>
        <v>#DIV/0!</v>
      </c>
      <c r="K25" s="237"/>
      <c r="L25" s="238"/>
      <c r="M25" s="238"/>
      <c r="N25" s="239" t="e">
        <f t="shared" si="2"/>
        <v>#DIV/0!</v>
      </c>
      <c r="O25" s="115" t="e">
        <f t="shared" si="3"/>
        <v>#DIV/0!</v>
      </c>
    </row>
    <row r="26" spans="1:15" ht="15.75" customHeight="1">
      <c r="A26" s="14" t="s">
        <v>38</v>
      </c>
      <c r="B26" s="237"/>
      <c r="C26" s="237"/>
      <c r="D26" s="238"/>
      <c r="E26" s="238"/>
      <c r="F26" s="239" t="e">
        <f t="shared" si="0"/>
        <v>#DIV/0!</v>
      </c>
      <c r="G26" s="237"/>
      <c r="H26" s="238"/>
      <c r="I26" s="238"/>
      <c r="J26" s="239" t="e">
        <f t="shared" si="1"/>
        <v>#DIV/0!</v>
      </c>
      <c r="K26" s="237"/>
      <c r="L26" s="238"/>
      <c r="M26" s="238"/>
      <c r="N26" s="239" t="e">
        <f t="shared" si="2"/>
        <v>#DIV/0!</v>
      </c>
      <c r="O26" s="115" t="e">
        <f t="shared" si="3"/>
        <v>#DIV/0!</v>
      </c>
    </row>
    <row r="27" spans="1:15" ht="15.75" customHeight="1">
      <c r="A27" s="14" t="s">
        <v>39</v>
      </c>
      <c r="B27" s="237"/>
      <c r="C27" s="237"/>
      <c r="D27" s="238"/>
      <c r="E27" s="238"/>
      <c r="F27" s="239" t="e">
        <f t="shared" si="0"/>
        <v>#DIV/0!</v>
      </c>
      <c r="G27" s="237"/>
      <c r="H27" s="238"/>
      <c r="I27" s="238"/>
      <c r="J27" s="239" t="e">
        <f t="shared" si="1"/>
        <v>#DIV/0!</v>
      </c>
      <c r="K27" s="237"/>
      <c r="L27" s="238"/>
      <c r="M27" s="238"/>
      <c r="N27" s="239" t="e">
        <f t="shared" si="2"/>
        <v>#DIV/0!</v>
      </c>
      <c r="O27" s="115" t="e">
        <f t="shared" si="3"/>
        <v>#DIV/0!</v>
      </c>
    </row>
    <row r="28" spans="1:15" ht="15.75" customHeight="1">
      <c r="A28" s="14" t="s">
        <v>40</v>
      </c>
      <c r="B28" s="237">
        <v>3046</v>
      </c>
      <c r="C28" s="237">
        <v>3046</v>
      </c>
      <c r="D28" s="238"/>
      <c r="E28" s="238"/>
      <c r="F28" s="239">
        <f t="shared" si="0"/>
        <v>0</v>
      </c>
      <c r="G28" s="237">
        <v>3046</v>
      </c>
      <c r="H28" s="238"/>
      <c r="I28" s="238"/>
      <c r="J28" s="239">
        <f t="shared" si="1"/>
        <v>0</v>
      </c>
      <c r="K28" s="237">
        <v>3046</v>
      </c>
      <c r="L28" s="238">
        <v>3046.4</v>
      </c>
      <c r="M28" s="238"/>
      <c r="N28" s="239">
        <f t="shared" si="2"/>
        <v>100</v>
      </c>
      <c r="O28" s="115">
        <f t="shared" si="3"/>
        <v>100</v>
      </c>
    </row>
    <row r="29" spans="1:15" ht="15.75" customHeight="1">
      <c r="A29" s="14" t="s">
        <v>41</v>
      </c>
      <c r="B29" s="237"/>
      <c r="C29" s="237"/>
      <c r="D29" s="238"/>
      <c r="E29" s="238"/>
      <c r="F29" s="239" t="e">
        <f t="shared" si="0"/>
        <v>#DIV/0!</v>
      </c>
      <c r="G29" s="237"/>
      <c r="H29" s="238"/>
      <c r="I29" s="238"/>
      <c r="J29" s="239" t="e">
        <f t="shared" si="1"/>
        <v>#DIV/0!</v>
      </c>
      <c r="K29" s="237"/>
      <c r="L29" s="238"/>
      <c r="M29" s="238"/>
      <c r="N29" s="239" t="e">
        <f t="shared" si="2"/>
        <v>#DIV/0!</v>
      </c>
      <c r="O29" s="115" t="e">
        <f t="shared" si="3"/>
        <v>#DIV/0!</v>
      </c>
    </row>
    <row r="30" spans="1:15" ht="15.75" customHeight="1">
      <c r="A30" s="14" t="s">
        <v>42</v>
      </c>
      <c r="B30" s="240"/>
      <c r="C30" s="240"/>
      <c r="D30" s="241"/>
      <c r="E30" s="241"/>
      <c r="F30" s="242" t="e">
        <f>ROUND((D30+E30)/(C30/100),1)</f>
        <v>#DIV/0!</v>
      </c>
      <c r="G30" s="240"/>
      <c r="H30" s="241"/>
      <c r="I30" s="241"/>
      <c r="J30" s="242" t="e">
        <f>ROUND((H30+I30)/(G30/100),1)</f>
        <v>#DIV/0!</v>
      </c>
      <c r="K30" s="240"/>
      <c r="L30" s="241"/>
      <c r="M30" s="241"/>
      <c r="N30" s="242" t="e">
        <f>ROUND((L30+M30)/(K30/100),1)</f>
        <v>#DIV/0!</v>
      </c>
      <c r="O30" s="115" t="e">
        <f t="shared" si="3"/>
        <v>#DIV/0!</v>
      </c>
    </row>
    <row r="31" spans="1:15" ht="15.75" customHeight="1" thickBot="1">
      <c r="A31" s="25" t="s">
        <v>43</v>
      </c>
      <c r="B31" s="243">
        <v>23000</v>
      </c>
      <c r="C31" s="243">
        <v>23000</v>
      </c>
      <c r="D31" s="241">
        <v>7528</v>
      </c>
      <c r="E31" s="241">
        <v>12</v>
      </c>
      <c r="F31" s="242">
        <f>ROUND((D31+E31)/(C31/100),1)</f>
        <v>32.8</v>
      </c>
      <c r="G31" s="243">
        <v>30000</v>
      </c>
      <c r="H31" s="241">
        <v>26340</v>
      </c>
      <c r="I31" s="241">
        <v>12</v>
      </c>
      <c r="J31" s="242">
        <f>ROUND((H31+I31)/(G31/100),1)</f>
        <v>87.8</v>
      </c>
      <c r="K31" s="243">
        <v>30000</v>
      </c>
      <c r="L31" s="241">
        <v>29544</v>
      </c>
      <c r="M31" s="241">
        <v>12</v>
      </c>
      <c r="N31" s="242">
        <f>ROUND((L31+M31)/(K31/100),1)</f>
        <v>98.5</v>
      </c>
      <c r="O31" s="115">
        <f t="shared" si="3"/>
        <v>128.5</v>
      </c>
    </row>
    <row r="32" spans="1:15" ht="15.75" customHeight="1" thickBot="1">
      <c r="A32" s="28" t="s">
        <v>44</v>
      </c>
      <c r="B32" s="244">
        <f>SUM(B5:B31)</f>
        <v>25346455</v>
      </c>
      <c r="C32" s="245">
        <f>SUM(C5:C31)</f>
        <v>25499314</v>
      </c>
      <c r="D32" s="246">
        <f>SUM(D5:D31)</f>
        <v>12489563.9</v>
      </c>
      <c r="E32" s="247">
        <f>SUM(E5:E31)</f>
        <v>216530</v>
      </c>
      <c r="F32" s="248">
        <f t="shared" si="0"/>
        <v>49.8</v>
      </c>
      <c r="G32" s="244">
        <f>SUM(G5:G31)</f>
        <v>25622175</v>
      </c>
      <c r="H32" s="246">
        <f>SUM(H5:H31)</f>
        <v>18701696.48</v>
      </c>
      <c r="I32" s="246">
        <f>SUM(I5:I31)</f>
        <v>297101</v>
      </c>
      <c r="J32" s="248">
        <f t="shared" si="1"/>
        <v>74.1</v>
      </c>
      <c r="K32" s="244">
        <f>SUM(K5:K31)</f>
        <v>25973857</v>
      </c>
      <c r="L32" s="246">
        <f>SUM(L5:L31)</f>
        <v>25551240.869999997</v>
      </c>
      <c r="M32" s="247">
        <f>SUM(M5:M31)</f>
        <v>395822</v>
      </c>
      <c r="N32" s="248">
        <f t="shared" si="2"/>
        <v>99.9</v>
      </c>
      <c r="O32" s="115">
        <f t="shared" si="3"/>
        <v>102.4</v>
      </c>
    </row>
    <row r="35" spans="1:2" ht="15.75" thickBot="1">
      <c r="A35" s="35" t="s">
        <v>45</v>
      </c>
      <c r="B35" s="35"/>
    </row>
    <row r="36" spans="1:4" ht="15.75" thickBot="1">
      <c r="A36" s="37"/>
      <c r="B36" s="105" t="s">
        <v>10</v>
      </c>
      <c r="C36" s="106" t="s">
        <v>14</v>
      </c>
      <c r="D36" s="107" t="s">
        <v>15</v>
      </c>
    </row>
    <row r="37" spans="1:4" ht="15">
      <c r="A37" s="41" t="s">
        <v>46</v>
      </c>
      <c r="B37" s="122">
        <v>134149</v>
      </c>
      <c r="C37" s="123">
        <v>117067</v>
      </c>
      <c r="D37" s="124">
        <v>188905</v>
      </c>
    </row>
    <row r="38" spans="1:4" ht="15">
      <c r="A38" s="41" t="s">
        <v>47</v>
      </c>
      <c r="B38" s="125">
        <v>15232</v>
      </c>
      <c r="C38" s="97">
        <v>15232</v>
      </c>
      <c r="D38" s="98">
        <v>15232</v>
      </c>
    </row>
    <row r="39" spans="1:4" ht="15">
      <c r="A39" s="41" t="s">
        <v>48</v>
      </c>
      <c r="B39" s="125">
        <v>121069.99</v>
      </c>
      <c r="C39" s="97">
        <v>122453.99</v>
      </c>
      <c r="D39" s="98">
        <v>84947.99</v>
      </c>
    </row>
    <row r="40" spans="1:5" ht="15">
      <c r="A40" s="41" t="s">
        <v>49</v>
      </c>
      <c r="B40" s="125">
        <v>169997.2</v>
      </c>
      <c r="C40" s="97">
        <v>169997.2</v>
      </c>
      <c r="D40" s="98">
        <v>169997.2</v>
      </c>
      <c r="E40" s="3"/>
    </row>
    <row r="41" spans="1:4" ht="15">
      <c r="A41" s="41" t="s">
        <v>50</v>
      </c>
      <c r="B41" s="125">
        <v>35000</v>
      </c>
      <c r="C41" s="97">
        <v>25258</v>
      </c>
      <c r="D41" s="98">
        <v>1933317.8</v>
      </c>
    </row>
    <row r="42" spans="1:4" ht="15.75" thickBot="1">
      <c r="A42" s="46" t="s">
        <v>93</v>
      </c>
      <c r="B42" s="126">
        <v>166132</v>
      </c>
      <c r="C42" s="101">
        <v>183214</v>
      </c>
      <c r="D42" s="102">
        <v>111376</v>
      </c>
    </row>
    <row r="46" spans="1:14" ht="16.5" thickBot="1">
      <c r="A46" s="1" t="s">
        <v>52</v>
      </c>
      <c r="B46" s="1" t="s">
        <v>1</v>
      </c>
      <c r="C46" s="1"/>
      <c r="F46" s="1"/>
      <c r="G46" s="1"/>
      <c r="J46" s="1"/>
      <c r="K46" s="1"/>
      <c r="N46" s="1"/>
    </row>
    <row r="47" spans="1:15" ht="15">
      <c r="A47" s="4" t="s">
        <v>2</v>
      </c>
      <c r="B47" s="151" t="s">
        <v>3</v>
      </c>
      <c r="C47" s="154" t="s">
        <v>4</v>
      </c>
      <c r="D47" s="162" t="s">
        <v>5</v>
      </c>
      <c r="E47" s="163"/>
      <c r="F47" s="164" t="s">
        <v>6</v>
      </c>
      <c r="G47" s="152" t="s">
        <v>4</v>
      </c>
      <c r="H47" s="103" t="s">
        <v>7</v>
      </c>
      <c r="I47" s="165"/>
      <c r="J47" s="164" t="s">
        <v>6</v>
      </c>
      <c r="K47" s="166" t="s">
        <v>4</v>
      </c>
      <c r="L47" s="103" t="s">
        <v>8</v>
      </c>
      <c r="M47" s="165"/>
      <c r="N47" s="164" t="s">
        <v>6</v>
      </c>
      <c r="O47" s="140" t="s">
        <v>91</v>
      </c>
    </row>
    <row r="48" spans="1:15" ht="15.75" thickBot="1">
      <c r="A48" s="7"/>
      <c r="B48" s="156" t="s">
        <v>9</v>
      </c>
      <c r="C48" s="160" t="s">
        <v>10</v>
      </c>
      <c r="D48" s="167" t="s">
        <v>11</v>
      </c>
      <c r="E48" s="159" t="s">
        <v>12</v>
      </c>
      <c r="F48" s="168" t="s">
        <v>13</v>
      </c>
      <c r="G48" s="157" t="s">
        <v>14</v>
      </c>
      <c r="H48" s="158" t="s">
        <v>11</v>
      </c>
      <c r="I48" s="169" t="s">
        <v>12</v>
      </c>
      <c r="J48" s="168" t="s">
        <v>13</v>
      </c>
      <c r="K48" s="170" t="s">
        <v>15</v>
      </c>
      <c r="L48" s="158" t="s">
        <v>11</v>
      </c>
      <c r="M48" s="169" t="s">
        <v>12</v>
      </c>
      <c r="N48" s="168" t="s">
        <v>13</v>
      </c>
      <c r="O48" s="141" t="s">
        <v>92</v>
      </c>
    </row>
    <row r="49" spans="1:15" ht="15">
      <c r="A49" s="54" t="s">
        <v>53</v>
      </c>
      <c r="B49" s="171"/>
      <c r="C49" s="172"/>
      <c r="D49" s="173"/>
      <c r="E49" s="174"/>
      <c r="F49" s="249" t="e">
        <f>ROUND((D49+E49)/(C49/100),1)</f>
        <v>#DIV/0!</v>
      </c>
      <c r="G49" s="172"/>
      <c r="H49" s="173"/>
      <c r="I49" s="174"/>
      <c r="J49" s="249" t="e">
        <f>ROUND((H49+I49)/(G49/100),1)</f>
        <v>#DIV/0!</v>
      </c>
      <c r="K49" s="175"/>
      <c r="L49" s="173"/>
      <c r="M49" s="174"/>
      <c r="N49" s="249" t="e">
        <f>ROUND((L49+M49)/(K49/100),1)</f>
        <v>#DIV/0!</v>
      </c>
      <c r="O49" s="115" t="e">
        <f aca="true" t="shared" si="4" ref="O49:O80">ROUND((L49+M49)/(B49/100),1)</f>
        <v>#DIV/0!</v>
      </c>
    </row>
    <row r="50" spans="1:15" ht="15">
      <c r="A50" s="62" t="s">
        <v>54</v>
      </c>
      <c r="B50" s="176">
        <v>500000</v>
      </c>
      <c r="C50" s="177">
        <v>500000</v>
      </c>
      <c r="D50" s="178">
        <v>378352</v>
      </c>
      <c r="E50" s="179">
        <v>7200</v>
      </c>
      <c r="F50" s="250">
        <f aca="true" t="shared" si="5" ref="F50:F80">ROUND((D50+E50)/(C50/100),1)</f>
        <v>77.1</v>
      </c>
      <c r="G50" s="177">
        <v>500000</v>
      </c>
      <c r="H50" s="178">
        <v>518572</v>
      </c>
      <c r="I50" s="179">
        <v>7200</v>
      </c>
      <c r="J50" s="250">
        <f aca="true" t="shared" si="6" ref="J50:J80">ROUND((H50+I50)/(G50/100),1)</f>
        <v>105.2</v>
      </c>
      <c r="K50" s="177">
        <v>700000</v>
      </c>
      <c r="L50" s="178">
        <v>732350</v>
      </c>
      <c r="M50" s="179">
        <v>7200</v>
      </c>
      <c r="N50" s="250">
        <f aca="true" t="shared" si="7" ref="N50:N80">ROUND((L50+M50)/(K50/100),1)</f>
        <v>105.7</v>
      </c>
      <c r="O50" s="115">
        <f t="shared" si="4"/>
        <v>147.9</v>
      </c>
    </row>
    <row r="51" spans="1:15" ht="15">
      <c r="A51" s="62" t="s">
        <v>55</v>
      </c>
      <c r="B51" s="176">
        <v>450000</v>
      </c>
      <c r="C51" s="177">
        <v>450000</v>
      </c>
      <c r="D51" s="178"/>
      <c r="E51" s="179">
        <v>287865</v>
      </c>
      <c r="F51" s="250">
        <f t="shared" si="5"/>
        <v>64</v>
      </c>
      <c r="G51" s="177">
        <v>450000</v>
      </c>
      <c r="H51" s="178"/>
      <c r="I51" s="179">
        <v>305565</v>
      </c>
      <c r="J51" s="250">
        <f t="shared" si="6"/>
        <v>67.9</v>
      </c>
      <c r="K51" s="177">
        <v>450000</v>
      </c>
      <c r="L51" s="178"/>
      <c r="M51" s="179">
        <v>477920</v>
      </c>
      <c r="N51" s="250">
        <f t="shared" si="7"/>
        <v>106.2</v>
      </c>
      <c r="O51" s="115">
        <f t="shared" si="4"/>
        <v>106.2</v>
      </c>
    </row>
    <row r="52" spans="1:15" ht="15">
      <c r="A52" s="62" t="s">
        <v>56</v>
      </c>
      <c r="B52" s="176"/>
      <c r="C52" s="177"/>
      <c r="D52" s="178"/>
      <c r="E52" s="179"/>
      <c r="F52" s="250" t="e">
        <f t="shared" si="5"/>
        <v>#DIV/0!</v>
      </c>
      <c r="G52" s="177"/>
      <c r="H52" s="178"/>
      <c r="I52" s="179"/>
      <c r="J52" s="250" t="e">
        <f t="shared" si="6"/>
        <v>#DIV/0!</v>
      </c>
      <c r="K52" s="177"/>
      <c r="L52" s="178"/>
      <c r="M52" s="179"/>
      <c r="N52" s="250" t="e">
        <f t="shared" si="7"/>
        <v>#DIV/0!</v>
      </c>
      <c r="O52" s="115" t="e">
        <f t="shared" si="4"/>
        <v>#DIV/0!</v>
      </c>
    </row>
    <row r="53" spans="1:15" ht="15">
      <c r="A53" s="62" t="s">
        <v>57</v>
      </c>
      <c r="B53" s="176"/>
      <c r="C53" s="177"/>
      <c r="D53" s="178"/>
      <c r="E53" s="179"/>
      <c r="F53" s="250" t="e">
        <f t="shared" si="5"/>
        <v>#DIV/0!</v>
      </c>
      <c r="G53" s="177"/>
      <c r="H53" s="178"/>
      <c r="I53" s="179"/>
      <c r="J53" s="250" t="e">
        <f t="shared" si="6"/>
        <v>#DIV/0!</v>
      </c>
      <c r="K53" s="177"/>
      <c r="L53" s="178"/>
      <c r="M53" s="179"/>
      <c r="N53" s="250" t="e">
        <f t="shared" si="7"/>
        <v>#DIV/0!</v>
      </c>
      <c r="O53" s="115" t="e">
        <f t="shared" si="4"/>
        <v>#DIV/0!</v>
      </c>
    </row>
    <row r="54" spans="1:15" ht="15">
      <c r="A54" s="62" t="s">
        <v>58</v>
      </c>
      <c r="B54" s="176"/>
      <c r="C54" s="177"/>
      <c r="D54" s="178"/>
      <c r="E54" s="179"/>
      <c r="F54" s="250" t="e">
        <f t="shared" si="5"/>
        <v>#DIV/0!</v>
      </c>
      <c r="G54" s="177"/>
      <c r="H54" s="178"/>
      <c r="I54" s="179"/>
      <c r="J54" s="250" t="e">
        <f t="shared" si="6"/>
        <v>#DIV/0!</v>
      </c>
      <c r="K54" s="177"/>
      <c r="L54" s="178"/>
      <c r="M54" s="179"/>
      <c r="N54" s="250" t="e">
        <f t="shared" si="7"/>
        <v>#DIV/0!</v>
      </c>
      <c r="O54" s="115" t="e">
        <f t="shared" si="4"/>
        <v>#DIV/0!</v>
      </c>
    </row>
    <row r="55" spans="1:15" ht="15">
      <c r="A55" s="62" t="s">
        <v>59</v>
      </c>
      <c r="B55" s="176"/>
      <c r="C55" s="177"/>
      <c r="D55" s="178"/>
      <c r="E55" s="179"/>
      <c r="F55" s="250" t="e">
        <f t="shared" si="5"/>
        <v>#DIV/0!</v>
      </c>
      <c r="G55" s="177"/>
      <c r="H55" s="178"/>
      <c r="I55" s="179"/>
      <c r="J55" s="250" t="e">
        <f t="shared" si="6"/>
        <v>#DIV/0!</v>
      </c>
      <c r="K55" s="177"/>
      <c r="L55" s="178"/>
      <c r="M55" s="179"/>
      <c r="N55" s="250" t="e">
        <f t="shared" si="7"/>
        <v>#DIV/0!</v>
      </c>
      <c r="O55" s="115" t="e">
        <f t="shared" si="4"/>
        <v>#DIV/0!</v>
      </c>
    </row>
    <row r="56" spans="1:15" ht="15">
      <c r="A56" s="62" t="s">
        <v>60</v>
      </c>
      <c r="B56" s="176"/>
      <c r="C56" s="177"/>
      <c r="D56" s="178"/>
      <c r="E56" s="179"/>
      <c r="F56" s="250" t="e">
        <f t="shared" si="5"/>
        <v>#DIV/0!</v>
      </c>
      <c r="G56" s="177"/>
      <c r="H56" s="178"/>
      <c r="I56" s="179"/>
      <c r="J56" s="250" t="e">
        <f t="shared" si="6"/>
        <v>#DIV/0!</v>
      </c>
      <c r="K56" s="177"/>
      <c r="L56" s="178"/>
      <c r="M56" s="179"/>
      <c r="N56" s="250" t="e">
        <f t="shared" si="7"/>
        <v>#DIV/0!</v>
      </c>
      <c r="O56" s="115" t="e">
        <f t="shared" si="4"/>
        <v>#DIV/0!</v>
      </c>
    </row>
    <row r="57" spans="1:15" ht="15">
      <c r="A57" s="62" t="s">
        <v>61</v>
      </c>
      <c r="B57" s="176"/>
      <c r="C57" s="177"/>
      <c r="D57" s="178"/>
      <c r="E57" s="179"/>
      <c r="F57" s="250" t="e">
        <f t="shared" si="5"/>
        <v>#DIV/0!</v>
      </c>
      <c r="G57" s="177"/>
      <c r="H57" s="178"/>
      <c r="I57" s="179"/>
      <c r="J57" s="250" t="e">
        <f t="shared" si="6"/>
        <v>#DIV/0!</v>
      </c>
      <c r="K57" s="177"/>
      <c r="L57" s="178"/>
      <c r="M57" s="179"/>
      <c r="N57" s="250" t="e">
        <f t="shared" si="7"/>
        <v>#DIV/0!</v>
      </c>
      <c r="O57" s="115" t="e">
        <f t="shared" si="4"/>
        <v>#DIV/0!</v>
      </c>
    </row>
    <row r="58" spans="1:15" ht="15">
      <c r="A58" s="62" t="s">
        <v>62</v>
      </c>
      <c r="B58" s="176"/>
      <c r="C58" s="177"/>
      <c r="D58" s="178"/>
      <c r="E58" s="179"/>
      <c r="F58" s="250" t="e">
        <f t="shared" si="5"/>
        <v>#DIV/0!</v>
      </c>
      <c r="G58" s="177"/>
      <c r="H58" s="178"/>
      <c r="I58" s="179"/>
      <c r="J58" s="250" t="e">
        <f t="shared" si="6"/>
        <v>#DIV/0!</v>
      </c>
      <c r="K58" s="177"/>
      <c r="L58" s="178"/>
      <c r="M58" s="179"/>
      <c r="N58" s="250" t="e">
        <f t="shared" si="7"/>
        <v>#DIV/0!</v>
      </c>
      <c r="O58" s="115" t="e">
        <f t="shared" si="4"/>
        <v>#DIV/0!</v>
      </c>
    </row>
    <row r="59" spans="1:15" ht="15">
      <c r="A59" s="62" t="s">
        <v>63</v>
      </c>
      <c r="B59" s="176"/>
      <c r="C59" s="177"/>
      <c r="D59" s="178"/>
      <c r="E59" s="179"/>
      <c r="F59" s="250" t="e">
        <f t="shared" si="5"/>
        <v>#DIV/0!</v>
      </c>
      <c r="G59" s="177"/>
      <c r="H59" s="178"/>
      <c r="I59" s="179"/>
      <c r="J59" s="250" t="e">
        <f t="shared" si="6"/>
        <v>#DIV/0!</v>
      </c>
      <c r="K59" s="177"/>
      <c r="L59" s="178"/>
      <c r="M59" s="179"/>
      <c r="N59" s="250" t="e">
        <f t="shared" si="7"/>
        <v>#DIV/0!</v>
      </c>
      <c r="O59" s="115" t="e">
        <f t="shared" si="4"/>
        <v>#DIV/0!</v>
      </c>
    </row>
    <row r="60" spans="1:15" ht="15">
      <c r="A60" s="62" t="s">
        <v>64</v>
      </c>
      <c r="B60" s="176"/>
      <c r="C60" s="177"/>
      <c r="D60" s="178"/>
      <c r="E60" s="179"/>
      <c r="F60" s="250" t="e">
        <f t="shared" si="5"/>
        <v>#DIV/0!</v>
      </c>
      <c r="G60" s="177"/>
      <c r="H60" s="178"/>
      <c r="I60" s="179"/>
      <c r="J60" s="250" t="e">
        <f t="shared" si="6"/>
        <v>#DIV/0!</v>
      </c>
      <c r="K60" s="177"/>
      <c r="L60" s="178"/>
      <c r="M60" s="179"/>
      <c r="N60" s="250" t="e">
        <f t="shared" si="7"/>
        <v>#DIV/0!</v>
      </c>
      <c r="O60" s="115" t="e">
        <f t="shared" si="4"/>
        <v>#DIV/0!</v>
      </c>
    </row>
    <row r="61" spans="1:15" ht="15">
      <c r="A61" s="62" t="s">
        <v>65</v>
      </c>
      <c r="B61" s="176"/>
      <c r="C61" s="177"/>
      <c r="D61" s="178"/>
      <c r="E61" s="179"/>
      <c r="F61" s="250" t="e">
        <f t="shared" si="5"/>
        <v>#DIV/0!</v>
      </c>
      <c r="G61" s="177"/>
      <c r="H61" s="178"/>
      <c r="I61" s="179"/>
      <c r="J61" s="250" t="e">
        <f t="shared" si="6"/>
        <v>#DIV/0!</v>
      </c>
      <c r="K61" s="177"/>
      <c r="L61" s="178"/>
      <c r="M61" s="179"/>
      <c r="N61" s="250" t="e">
        <f t="shared" si="7"/>
        <v>#DIV/0!</v>
      </c>
      <c r="O61" s="115" t="e">
        <f t="shared" si="4"/>
        <v>#DIV/0!</v>
      </c>
    </row>
    <row r="62" spans="1:15" ht="15">
      <c r="A62" s="62" t="s">
        <v>66</v>
      </c>
      <c r="B62" s="176"/>
      <c r="C62" s="177"/>
      <c r="D62" s="178"/>
      <c r="E62" s="179"/>
      <c r="F62" s="250" t="e">
        <f t="shared" si="5"/>
        <v>#DIV/0!</v>
      </c>
      <c r="G62" s="177"/>
      <c r="H62" s="178"/>
      <c r="I62" s="179"/>
      <c r="J62" s="250" t="e">
        <f t="shared" si="6"/>
        <v>#DIV/0!</v>
      </c>
      <c r="K62" s="177"/>
      <c r="L62" s="178"/>
      <c r="M62" s="179"/>
      <c r="N62" s="250" t="e">
        <f t="shared" si="7"/>
        <v>#DIV/0!</v>
      </c>
      <c r="O62" s="115" t="e">
        <f t="shared" si="4"/>
        <v>#DIV/0!</v>
      </c>
    </row>
    <row r="63" spans="1:15" ht="15">
      <c r="A63" s="62" t="s">
        <v>67</v>
      </c>
      <c r="B63" s="176"/>
      <c r="C63" s="177"/>
      <c r="D63" s="178"/>
      <c r="E63" s="179"/>
      <c r="F63" s="250" t="e">
        <f t="shared" si="5"/>
        <v>#DIV/0!</v>
      </c>
      <c r="G63" s="177"/>
      <c r="H63" s="178"/>
      <c r="I63" s="179"/>
      <c r="J63" s="250" t="e">
        <f t="shared" si="6"/>
        <v>#DIV/0!</v>
      </c>
      <c r="K63" s="177"/>
      <c r="L63" s="178"/>
      <c r="M63" s="179"/>
      <c r="N63" s="250" t="e">
        <f t="shared" si="7"/>
        <v>#DIV/0!</v>
      </c>
      <c r="O63" s="115" t="e">
        <f t="shared" si="4"/>
        <v>#DIV/0!</v>
      </c>
    </row>
    <row r="64" spans="1:15" ht="15">
      <c r="A64" s="62" t="s">
        <v>68</v>
      </c>
      <c r="B64" s="176"/>
      <c r="C64" s="177"/>
      <c r="D64" s="178"/>
      <c r="E64" s="179"/>
      <c r="F64" s="250" t="e">
        <f t="shared" si="5"/>
        <v>#DIV/0!</v>
      </c>
      <c r="G64" s="177"/>
      <c r="H64" s="178">
        <v>9742</v>
      </c>
      <c r="I64" s="179"/>
      <c r="J64" s="250" t="e">
        <f t="shared" si="6"/>
        <v>#DIV/0!</v>
      </c>
      <c r="K64" s="177">
        <v>23000</v>
      </c>
      <c r="L64" s="178">
        <v>23232</v>
      </c>
      <c r="M64" s="179"/>
      <c r="N64" s="250">
        <f t="shared" si="7"/>
        <v>101</v>
      </c>
      <c r="O64" s="115" t="e">
        <f t="shared" si="4"/>
        <v>#DIV/0!</v>
      </c>
    </row>
    <row r="65" spans="1:15" ht="15">
      <c r="A65" s="62" t="s">
        <v>69</v>
      </c>
      <c r="B65" s="176">
        <v>0</v>
      </c>
      <c r="C65" s="177">
        <v>0</v>
      </c>
      <c r="D65" s="178">
        <v>29125</v>
      </c>
      <c r="E65" s="179"/>
      <c r="F65" s="250" t="e">
        <f t="shared" si="5"/>
        <v>#DIV/0!</v>
      </c>
      <c r="G65" s="177">
        <v>0</v>
      </c>
      <c r="H65" s="178">
        <v>28059</v>
      </c>
      <c r="I65" s="179"/>
      <c r="J65" s="250" t="e">
        <f t="shared" si="6"/>
        <v>#DIV/0!</v>
      </c>
      <c r="K65" s="177">
        <v>28000</v>
      </c>
      <c r="L65" s="178">
        <v>28059</v>
      </c>
      <c r="M65" s="179"/>
      <c r="N65" s="250">
        <f t="shared" si="7"/>
        <v>100.2</v>
      </c>
      <c r="O65" s="115" t="e">
        <f t="shared" si="4"/>
        <v>#DIV/0!</v>
      </c>
    </row>
    <row r="66" spans="1:15" ht="15">
      <c r="A66" s="62" t="s">
        <v>70</v>
      </c>
      <c r="B66" s="176">
        <v>8000</v>
      </c>
      <c r="C66" s="177">
        <v>8000</v>
      </c>
      <c r="D66" s="178">
        <v>4242.39</v>
      </c>
      <c r="E66" s="179"/>
      <c r="F66" s="250">
        <f t="shared" si="5"/>
        <v>53</v>
      </c>
      <c r="G66" s="177">
        <v>8000</v>
      </c>
      <c r="H66" s="178">
        <v>6934.09</v>
      </c>
      <c r="I66" s="179"/>
      <c r="J66" s="250">
        <f t="shared" si="6"/>
        <v>86.7</v>
      </c>
      <c r="K66" s="177">
        <v>9500</v>
      </c>
      <c r="L66" s="178">
        <v>9661.27</v>
      </c>
      <c r="M66" s="179"/>
      <c r="N66" s="250">
        <f t="shared" si="7"/>
        <v>101.7</v>
      </c>
      <c r="O66" s="115">
        <f t="shared" si="4"/>
        <v>120.8</v>
      </c>
    </row>
    <row r="67" spans="1:15" ht="15">
      <c r="A67" s="62" t="s">
        <v>71</v>
      </c>
      <c r="B67" s="176"/>
      <c r="C67" s="177"/>
      <c r="D67" s="178"/>
      <c r="E67" s="179"/>
      <c r="F67" s="250" t="e">
        <f t="shared" si="5"/>
        <v>#DIV/0!</v>
      </c>
      <c r="G67" s="177"/>
      <c r="H67" s="178"/>
      <c r="I67" s="179"/>
      <c r="J67" s="250" t="e">
        <f t="shared" si="6"/>
        <v>#DIV/0!</v>
      </c>
      <c r="K67" s="180"/>
      <c r="L67" s="178"/>
      <c r="M67" s="179"/>
      <c r="N67" s="250" t="e">
        <f t="shared" si="7"/>
        <v>#DIV/0!</v>
      </c>
      <c r="O67" s="115" t="e">
        <f t="shared" si="4"/>
        <v>#DIV/0!</v>
      </c>
    </row>
    <row r="68" spans="1:15" ht="15">
      <c r="A68" s="62" t="s">
        <v>72</v>
      </c>
      <c r="B68" s="176"/>
      <c r="C68" s="177"/>
      <c r="D68" s="178"/>
      <c r="E68" s="179"/>
      <c r="F68" s="250" t="e">
        <f t="shared" si="5"/>
        <v>#DIV/0!</v>
      </c>
      <c r="G68" s="177"/>
      <c r="H68" s="178"/>
      <c r="I68" s="179"/>
      <c r="J68" s="250" t="e">
        <f t="shared" si="6"/>
        <v>#DIV/0!</v>
      </c>
      <c r="K68" s="180"/>
      <c r="L68" s="178"/>
      <c r="M68" s="179"/>
      <c r="N68" s="250" t="e">
        <f t="shared" si="7"/>
        <v>#DIV/0!</v>
      </c>
      <c r="O68" s="115" t="e">
        <f t="shared" si="4"/>
        <v>#DIV/0!</v>
      </c>
    </row>
    <row r="69" spans="1:15" ht="15">
      <c r="A69" s="62" t="s">
        <v>73</v>
      </c>
      <c r="B69" s="176"/>
      <c r="C69" s="177"/>
      <c r="D69" s="178"/>
      <c r="E69" s="179"/>
      <c r="F69" s="250" t="e">
        <f t="shared" si="5"/>
        <v>#DIV/0!</v>
      </c>
      <c r="G69" s="177"/>
      <c r="H69" s="178"/>
      <c r="I69" s="179"/>
      <c r="J69" s="250" t="e">
        <f t="shared" si="6"/>
        <v>#DIV/0!</v>
      </c>
      <c r="K69" s="180"/>
      <c r="L69" s="178"/>
      <c r="M69" s="179"/>
      <c r="N69" s="250" t="e">
        <f t="shared" si="7"/>
        <v>#DIV/0!</v>
      </c>
      <c r="O69" s="115" t="e">
        <f t="shared" si="4"/>
        <v>#DIV/0!</v>
      </c>
    </row>
    <row r="70" spans="1:15" ht="15">
      <c r="A70" s="72" t="s">
        <v>74</v>
      </c>
      <c r="B70" s="176">
        <f>SUM(B49:B69)</f>
        <v>958000</v>
      </c>
      <c r="C70" s="177">
        <f>SUM(C49:C69)</f>
        <v>958000</v>
      </c>
      <c r="D70" s="178">
        <f>SUM(D49:D69)</f>
        <v>411719.39</v>
      </c>
      <c r="E70" s="179">
        <f>SUM(E49:E69)</f>
        <v>295065</v>
      </c>
      <c r="F70" s="250">
        <f t="shared" si="5"/>
        <v>73.8</v>
      </c>
      <c r="G70" s="177">
        <f>SUM(G49:G69)</f>
        <v>958000</v>
      </c>
      <c r="H70" s="178">
        <f>SUM(H49:H69)</f>
        <v>563307.09</v>
      </c>
      <c r="I70" s="179">
        <f>SUM(I49:I69)</f>
        <v>312765</v>
      </c>
      <c r="J70" s="250">
        <f t="shared" si="6"/>
        <v>91.4</v>
      </c>
      <c r="K70" s="177">
        <f>SUM(K49:K69)</f>
        <v>1210500</v>
      </c>
      <c r="L70" s="178">
        <f>SUM(L49:L69)</f>
        <v>793302.27</v>
      </c>
      <c r="M70" s="179">
        <f>SUM(M49:M69)</f>
        <v>485120</v>
      </c>
      <c r="N70" s="250">
        <f t="shared" si="7"/>
        <v>105.6</v>
      </c>
      <c r="O70" s="115">
        <f t="shared" si="4"/>
        <v>133.4</v>
      </c>
    </row>
    <row r="71" spans="1:15" ht="15">
      <c r="A71" s="62" t="s">
        <v>75</v>
      </c>
      <c r="B71" s="181"/>
      <c r="C71" s="182"/>
      <c r="D71" s="183"/>
      <c r="E71" s="184"/>
      <c r="F71" s="250" t="e">
        <f t="shared" si="5"/>
        <v>#DIV/0!</v>
      </c>
      <c r="G71" s="182"/>
      <c r="H71" s="183"/>
      <c r="I71" s="184"/>
      <c r="J71" s="250" t="e">
        <f t="shared" si="6"/>
        <v>#DIV/0!</v>
      </c>
      <c r="K71" s="185"/>
      <c r="L71" s="183"/>
      <c r="M71" s="184"/>
      <c r="N71" s="250" t="e">
        <f t="shared" si="7"/>
        <v>#DIV/0!</v>
      </c>
      <c r="O71" s="115" t="e">
        <f t="shared" si="4"/>
        <v>#DIV/0!</v>
      </c>
    </row>
    <row r="72" spans="1:15" ht="15">
      <c r="A72" s="62" t="s">
        <v>76</v>
      </c>
      <c r="B72" s="181">
        <v>2994341</v>
      </c>
      <c r="C72" s="181">
        <v>2994341</v>
      </c>
      <c r="D72" s="183">
        <v>1517170.28</v>
      </c>
      <c r="E72" s="184">
        <v>0</v>
      </c>
      <c r="F72" s="251">
        <f t="shared" si="5"/>
        <v>50.7</v>
      </c>
      <c r="G72" s="181">
        <v>2994341</v>
      </c>
      <c r="H72" s="183">
        <v>2265755.63</v>
      </c>
      <c r="I72" s="184">
        <v>0</v>
      </c>
      <c r="J72" s="251">
        <f t="shared" si="6"/>
        <v>75.7</v>
      </c>
      <c r="K72" s="185">
        <v>3034341</v>
      </c>
      <c r="L72" s="183">
        <v>3034341</v>
      </c>
      <c r="M72" s="184">
        <v>0</v>
      </c>
      <c r="N72" s="251">
        <f t="shared" si="7"/>
        <v>100</v>
      </c>
      <c r="O72" s="115">
        <f t="shared" si="4"/>
        <v>101.3</v>
      </c>
    </row>
    <row r="73" spans="1:15" ht="15">
      <c r="A73" s="72" t="s">
        <v>77</v>
      </c>
      <c r="B73" s="186"/>
      <c r="C73" s="177">
        <v>55000</v>
      </c>
      <c r="D73" s="178">
        <v>55000</v>
      </c>
      <c r="E73" s="179"/>
      <c r="F73" s="251">
        <f t="shared" si="5"/>
        <v>100</v>
      </c>
      <c r="G73" s="177">
        <v>55000</v>
      </c>
      <c r="H73" s="178">
        <v>55000</v>
      </c>
      <c r="I73" s="179">
        <v>0</v>
      </c>
      <c r="J73" s="251">
        <f t="shared" si="6"/>
        <v>100</v>
      </c>
      <c r="K73" s="177">
        <v>55000</v>
      </c>
      <c r="L73" s="178">
        <v>55000</v>
      </c>
      <c r="M73" s="179">
        <v>0</v>
      </c>
      <c r="N73" s="251">
        <f t="shared" si="7"/>
        <v>100</v>
      </c>
      <c r="O73" s="115" t="e">
        <f t="shared" si="4"/>
        <v>#DIV/0!</v>
      </c>
    </row>
    <row r="74" spans="1:15" ht="15">
      <c r="A74" s="62" t="s">
        <v>78</v>
      </c>
      <c r="B74" s="176">
        <v>21394114</v>
      </c>
      <c r="C74" s="176">
        <v>21491973</v>
      </c>
      <c r="D74" s="178">
        <v>10449768</v>
      </c>
      <c r="E74" s="179">
        <v>0</v>
      </c>
      <c r="F74" s="251">
        <f t="shared" si="5"/>
        <v>48.6</v>
      </c>
      <c r="G74" s="176">
        <v>21614834</v>
      </c>
      <c r="H74" s="178">
        <v>15789878</v>
      </c>
      <c r="I74" s="179">
        <v>0</v>
      </c>
      <c r="J74" s="251">
        <f t="shared" si="6"/>
        <v>73.1</v>
      </c>
      <c r="K74" s="177">
        <v>21674016</v>
      </c>
      <c r="L74" s="178">
        <v>21674016</v>
      </c>
      <c r="M74" s="179">
        <v>0</v>
      </c>
      <c r="N74" s="251">
        <f t="shared" si="7"/>
        <v>100</v>
      </c>
      <c r="O74" s="115">
        <f t="shared" si="4"/>
        <v>101.3</v>
      </c>
    </row>
    <row r="75" spans="1:15" ht="15">
      <c r="A75" s="62" t="s">
        <v>79</v>
      </c>
      <c r="B75" s="176"/>
      <c r="C75" s="177"/>
      <c r="D75" s="178"/>
      <c r="E75" s="179"/>
      <c r="F75" s="250" t="e">
        <f t="shared" si="5"/>
        <v>#DIV/0!</v>
      </c>
      <c r="G75" s="177"/>
      <c r="H75" s="178"/>
      <c r="I75" s="179"/>
      <c r="J75" s="250" t="e">
        <f t="shared" si="6"/>
        <v>#DIV/0!</v>
      </c>
      <c r="K75" s="177"/>
      <c r="L75" s="178"/>
      <c r="M75" s="179"/>
      <c r="N75" s="250" t="e">
        <f t="shared" si="7"/>
        <v>#DIV/0!</v>
      </c>
      <c r="O75" s="115" t="e">
        <f t="shared" si="4"/>
        <v>#DIV/0!</v>
      </c>
    </row>
    <row r="76" spans="1:15" ht="15">
      <c r="A76" s="62" t="s">
        <v>80</v>
      </c>
      <c r="B76" s="176"/>
      <c r="C76" s="177"/>
      <c r="D76" s="178"/>
      <c r="E76" s="179"/>
      <c r="F76" s="251" t="e">
        <f t="shared" si="5"/>
        <v>#DIV/0!</v>
      </c>
      <c r="G76" s="177"/>
      <c r="H76" s="178"/>
      <c r="I76" s="179"/>
      <c r="J76" s="251" t="e">
        <f t="shared" si="6"/>
        <v>#DIV/0!</v>
      </c>
      <c r="K76" s="177"/>
      <c r="L76" s="178"/>
      <c r="M76" s="179"/>
      <c r="N76" s="251" t="e">
        <f t="shared" si="7"/>
        <v>#DIV/0!</v>
      </c>
      <c r="O76" s="115" t="e">
        <f t="shared" si="4"/>
        <v>#DIV/0!</v>
      </c>
    </row>
    <row r="77" spans="1:15" ht="15">
      <c r="A77" s="72" t="s">
        <v>81</v>
      </c>
      <c r="B77" s="176"/>
      <c r="C77" s="177"/>
      <c r="D77" s="178"/>
      <c r="E77" s="179"/>
      <c r="F77" s="251" t="e">
        <f t="shared" si="5"/>
        <v>#DIV/0!</v>
      </c>
      <c r="G77" s="177"/>
      <c r="H77" s="178"/>
      <c r="I77" s="179"/>
      <c r="J77" s="251" t="e">
        <f t="shared" si="6"/>
        <v>#DIV/0!</v>
      </c>
      <c r="K77" s="177"/>
      <c r="L77" s="178"/>
      <c r="M77" s="179"/>
      <c r="N77" s="251" t="e">
        <f t="shared" si="7"/>
        <v>#DIV/0!</v>
      </c>
      <c r="O77" s="115" t="e">
        <f t="shared" si="4"/>
        <v>#DIV/0!</v>
      </c>
    </row>
    <row r="78" spans="1:15" ht="15">
      <c r="A78" s="72" t="s">
        <v>82</v>
      </c>
      <c r="B78" s="176">
        <f>SUM(B72:B77)</f>
        <v>24388455</v>
      </c>
      <c r="C78" s="177">
        <f>SUM(C72:C77)</f>
        <v>24541314</v>
      </c>
      <c r="D78" s="178">
        <f>SUM(D72:D77)</f>
        <v>12021938.28</v>
      </c>
      <c r="E78" s="179">
        <f>SUM(E72:E77)</f>
        <v>0</v>
      </c>
      <c r="F78" s="250">
        <f t="shared" si="5"/>
        <v>49</v>
      </c>
      <c r="G78" s="177">
        <f>SUM(G72:G77)</f>
        <v>24664175</v>
      </c>
      <c r="H78" s="178">
        <f>SUM(H72:H77)</f>
        <v>18110633.63</v>
      </c>
      <c r="I78" s="179">
        <f>SUM(I72:I77)</f>
        <v>0</v>
      </c>
      <c r="J78" s="250">
        <f t="shared" si="6"/>
        <v>73.4</v>
      </c>
      <c r="K78" s="177">
        <f>SUM(K72:K77)</f>
        <v>24763357</v>
      </c>
      <c r="L78" s="178">
        <f>SUM(L72:L77)</f>
        <v>24763357</v>
      </c>
      <c r="M78" s="179">
        <f>SUM(M72:M77)</f>
        <v>0</v>
      </c>
      <c r="N78" s="250">
        <f t="shared" si="7"/>
        <v>100</v>
      </c>
      <c r="O78" s="115">
        <f t="shared" si="4"/>
        <v>101.5</v>
      </c>
    </row>
    <row r="79" spans="1:15" ht="15.75" thickBot="1">
      <c r="A79" s="89" t="s">
        <v>83</v>
      </c>
      <c r="B79" s="181">
        <f>B70+B78</f>
        <v>25346455</v>
      </c>
      <c r="C79" s="182">
        <f>C70+C78</f>
        <v>25499314</v>
      </c>
      <c r="D79" s="183">
        <f>D70+D78</f>
        <v>12433657.67</v>
      </c>
      <c r="E79" s="184">
        <f>E70+E78</f>
        <v>295065</v>
      </c>
      <c r="F79" s="251">
        <f t="shared" si="5"/>
        <v>49.9</v>
      </c>
      <c r="G79" s="182">
        <f>G70+G78</f>
        <v>25622175</v>
      </c>
      <c r="H79" s="183">
        <f>H70+H78</f>
        <v>18673940.72</v>
      </c>
      <c r="I79" s="183">
        <f>I70+I78</f>
        <v>312765</v>
      </c>
      <c r="J79" s="251">
        <f t="shared" si="6"/>
        <v>74.1</v>
      </c>
      <c r="K79" s="182">
        <f>K70+K78</f>
        <v>25973857</v>
      </c>
      <c r="L79" s="183">
        <f>L70+L78</f>
        <v>25556659.27</v>
      </c>
      <c r="M79" s="184">
        <f>M70+M78</f>
        <v>485120</v>
      </c>
      <c r="N79" s="251">
        <f t="shared" si="7"/>
        <v>100.3</v>
      </c>
      <c r="O79" s="115">
        <f t="shared" si="4"/>
        <v>102.7</v>
      </c>
    </row>
    <row r="80" spans="1:15" ht="15.75" thickBot="1">
      <c r="A80" s="90" t="s">
        <v>84</v>
      </c>
      <c r="B80" s="187">
        <f>B79-B32</f>
        <v>0</v>
      </c>
      <c r="C80" s="187">
        <f>C79-C32</f>
        <v>0</v>
      </c>
      <c r="D80" s="187">
        <f>D79-D32</f>
        <v>-55906.23000000045</v>
      </c>
      <c r="E80" s="187">
        <f>E79-E32</f>
        <v>78535</v>
      </c>
      <c r="F80" s="252" t="e">
        <f t="shared" si="5"/>
        <v>#DIV/0!</v>
      </c>
      <c r="G80" s="187">
        <f>G79-G32</f>
        <v>0</v>
      </c>
      <c r="H80" s="187">
        <f>H79-H32</f>
        <v>-27755.76000000164</v>
      </c>
      <c r="I80" s="187">
        <f>I79-I32</f>
        <v>15664</v>
      </c>
      <c r="J80" s="252" t="e">
        <f t="shared" si="6"/>
        <v>#DIV/0!</v>
      </c>
      <c r="K80" s="187">
        <f>K79-K32</f>
        <v>0</v>
      </c>
      <c r="L80" s="187">
        <f>L79-L32</f>
        <v>5418.400000002235</v>
      </c>
      <c r="M80" s="187">
        <f>M79-M32</f>
        <v>89298</v>
      </c>
      <c r="N80" s="252" t="e">
        <f t="shared" si="7"/>
        <v>#DIV/0!</v>
      </c>
      <c r="O80" s="115" t="e">
        <f t="shared" si="4"/>
        <v>#DIV/0!</v>
      </c>
    </row>
    <row r="81" spans="1:15" ht="15" customHeight="1" thickBot="1">
      <c r="A81" s="195" t="s">
        <v>94</v>
      </c>
      <c r="B81" s="193"/>
      <c r="C81" s="193"/>
      <c r="D81" s="198">
        <f>D80+E80</f>
        <v>22628.769999999553</v>
      </c>
      <c r="E81" s="199"/>
      <c r="F81" s="199"/>
      <c r="G81" s="199"/>
      <c r="H81" s="198">
        <f>H80+I80</f>
        <v>-12091.76000000164</v>
      </c>
      <c r="I81" s="199"/>
      <c r="J81" s="199"/>
      <c r="K81" s="199"/>
      <c r="L81" s="198">
        <f>L80+M80</f>
        <v>94716.40000000224</v>
      </c>
      <c r="M81" s="193"/>
      <c r="N81" s="193"/>
      <c r="O81" s="194"/>
    </row>
    <row r="82" spans="1:15" ht="15" customHeight="1">
      <c r="A82" s="143"/>
      <c r="B82" s="144"/>
      <c r="C82" s="144"/>
      <c r="D82" s="144"/>
      <c r="E82" s="144"/>
      <c r="F82" s="144"/>
      <c r="G82" s="144"/>
      <c r="H82" s="192"/>
      <c r="I82" s="144"/>
      <c r="J82" s="144"/>
      <c r="K82" s="144"/>
      <c r="L82" s="144"/>
      <c r="M82" s="144"/>
      <c r="N82" s="144"/>
      <c r="O82" s="144"/>
    </row>
    <row r="83" spans="2:8" ht="15">
      <c r="B83" s="104"/>
      <c r="H83" s="53"/>
    </row>
    <row r="84" spans="1:8" ht="15">
      <c r="A84" s="93" t="s">
        <v>85</v>
      </c>
      <c r="H84" s="53"/>
    </row>
    <row r="85" ht="15.75" thickBot="1">
      <c r="H85" s="53" t="s">
        <v>120</v>
      </c>
    </row>
    <row r="86" spans="1:8" ht="15">
      <c r="A86" s="37"/>
      <c r="B86" s="109" t="s">
        <v>10</v>
      </c>
      <c r="C86" s="103" t="s">
        <v>14</v>
      </c>
      <c r="D86" s="6" t="s">
        <v>15</v>
      </c>
      <c r="E86" s="33"/>
      <c r="G86" s="270"/>
      <c r="H86" s="53" t="s">
        <v>121</v>
      </c>
    </row>
    <row r="87" spans="1:8" ht="15">
      <c r="A87" s="41" t="s">
        <v>86</v>
      </c>
      <c r="B87" s="96">
        <v>17013.6</v>
      </c>
      <c r="C87" s="97">
        <v>70149.2</v>
      </c>
      <c r="D87" s="98">
        <v>59693</v>
      </c>
      <c r="E87" s="33"/>
      <c r="H87" s="53" t="s">
        <v>122</v>
      </c>
    </row>
    <row r="88" spans="1:8" ht="15">
      <c r="A88" s="99" t="s">
        <v>90</v>
      </c>
      <c r="B88" s="96">
        <v>17956</v>
      </c>
      <c r="C88" s="97">
        <v>7616</v>
      </c>
      <c r="D88" s="98">
        <v>18586</v>
      </c>
      <c r="E88" s="33"/>
      <c r="H88" s="53" t="s">
        <v>137</v>
      </c>
    </row>
    <row r="89" spans="1:8" ht="15">
      <c r="A89" s="99" t="s">
        <v>88</v>
      </c>
      <c r="B89" s="96">
        <v>283837.8</v>
      </c>
      <c r="C89" s="97">
        <v>136087.36</v>
      </c>
      <c r="D89" s="98">
        <v>217402.1</v>
      </c>
      <c r="E89" s="33"/>
      <c r="H89" s="53" t="s">
        <v>123</v>
      </c>
    </row>
    <row r="90" spans="1:8" ht="15.75" thickBot="1">
      <c r="A90" s="46" t="s">
        <v>89</v>
      </c>
      <c r="B90" s="100">
        <v>0</v>
      </c>
      <c r="C90" s="101">
        <v>0</v>
      </c>
      <c r="D90" s="102">
        <v>0</v>
      </c>
      <c r="E90" s="33"/>
      <c r="H90" s="53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67">
      <selection activeCell="L95" sqref="L95"/>
    </sheetView>
  </sheetViews>
  <sheetFormatPr defaultColWidth="9.140625" defaultRowHeight="15"/>
  <cols>
    <col min="1" max="1" width="22.421875" style="0" customWidth="1"/>
    <col min="2" max="2" width="15.140625" style="0" customWidth="1"/>
    <col min="3" max="3" width="14.57421875" style="0" customWidth="1"/>
    <col min="4" max="5" width="12.7109375" style="0" customWidth="1"/>
    <col min="6" max="6" width="6.57421875" style="0" bestFit="1" customWidth="1"/>
    <col min="7" max="7" width="14.421875" style="0" customWidth="1"/>
    <col min="8" max="9" width="12.7109375" style="0" customWidth="1"/>
    <col min="10" max="10" width="6.57421875" style="0" bestFit="1" customWidth="1"/>
    <col min="11" max="11" width="14.421875" style="0" customWidth="1"/>
    <col min="12" max="13" width="12.7109375" style="0" customWidth="1"/>
    <col min="14" max="14" width="6.57421875" style="0" bestFit="1" customWidth="1"/>
    <col min="15" max="15" width="7.00390625" style="0" bestFit="1" customWidth="1"/>
  </cols>
  <sheetData>
    <row r="1" spans="1:14" ht="15">
      <c r="A1" s="53"/>
      <c r="H1" s="203" t="s">
        <v>100</v>
      </c>
      <c r="I1" s="203"/>
      <c r="J1" s="203"/>
      <c r="K1" s="203"/>
      <c r="L1" s="203"/>
      <c r="M1" s="203"/>
      <c r="N1" s="203"/>
    </row>
    <row r="2" spans="1:14" ht="16.5" thickBot="1">
      <c r="A2" s="1" t="s">
        <v>0</v>
      </c>
      <c r="B2" s="1" t="s">
        <v>1</v>
      </c>
      <c r="C2" s="1"/>
      <c r="F2" s="1"/>
      <c r="G2" s="1"/>
      <c r="H2" s="203" t="s">
        <v>101</v>
      </c>
      <c r="I2" s="203"/>
      <c r="J2" s="1"/>
      <c r="K2" s="1"/>
      <c r="L2" s="203"/>
      <c r="M2" s="203"/>
      <c r="N2" s="1"/>
    </row>
    <row r="3" spans="1:15" ht="15">
      <c r="A3" s="4" t="s">
        <v>2</v>
      </c>
      <c r="B3" s="151" t="s">
        <v>3</v>
      </c>
      <c r="C3" s="152" t="s">
        <v>4</v>
      </c>
      <c r="D3" s="103" t="s">
        <v>5</v>
      </c>
      <c r="E3" s="153"/>
      <c r="F3" s="6" t="s">
        <v>6</v>
      </c>
      <c r="G3" s="154" t="s">
        <v>4</v>
      </c>
      <c r="H3" s="103" t="s">
        <v>7</v>
      </c>
      <c r="I3" s="153"/>
      <c r="J3" s="6" t="s">
        <v>6</v>
      </c>
      <c r="K3" s="155" t="s">
        <v>4</v>
      </c>
      <c r="L3" s="103" t="s">
        <v>8</v>
      </c>
      <c r="M3" s="153"/>
      <c r="N3" s="6" t="s">
        <v>6</v>
      </c>
      <c r="O3" s="140" t="s">
        <v>91</v>
      </c>
    </row>
    <row r="4" spans="1:15" ht="15.75" thickBot="1">
      <c r="A4" s="7"/>
      <c r="B4" s="253" t="s">
        <v>9</v>
      </c>
      <c r="C4" s="254" t="s">
        <v>10</v>
      </c>
      <c r="D4" s="255" t="s">
        <v>11</v>
      </c>
      <c r="E4" s="255" t="s">
        <v>12</v>
      </c>
      <c r="F4" s="256" t="s">
        <v>13</v>
      </c>
      <c r="G4" s="160" t="s">
        <v>14</v>
      </c>
      <c r="H4" s="158" t="s">
        <v>11</v>
      </c>
      <c r="I4" s="158" t="s">
        <v>12</v>
      </c>
      <c r="J4" s="159" t="s">
        <v>13</v>
      </c>
      <c r="K4" s="161" t="s">
        <v>15</v>
      </c>
      <c r="L4" s="158" t="s">
        <v>11</v>
      </c>
      <c r="M4" s="158" t="s">
        <v>12</v>
      </c>
      <c r="N4" s="159" t="s">
        <v>13</v>
      </c>
      <c r="O4" s="141" t="s">
        <v>92</v>
      </c>
    </row>
    <row r="5" spans="1:15" ht="15.75" customHeight="1">
      <c r="A5" s="8" t="s">
        <v>16</v>
      </c>
      <c r="B5" s="263">
        <v>1646596</v>
      </c>
      <c r="C5" s="264">
        <v>1646596</v>
      </c>
      <c r="D5" s="265">
        <v>698143.11</v>
      </c>
      <c r="E5" s="265">
        <v>1288.5</v>
      </c>
      <c r="F5" s="257">
        <f>ROUND((D5+E5)/(C5/100),1)</f>
        <v>42.5</v>
      </c>
      <c r="G5" s="230">
        <v>1733003.88</v>
      </c>
      <c r="H5" s="127">
        <v>1011478.53</v>
      </c>
      <c r="I5" s="127">
        <v>1288.5</v>
      </c>
      <c r="J5" s="215">
        <f>ROUND((H5+I5)/(G5/100),1)</f>
        <v>58.4</v>
      </c>
      <c r="K5" s="275">
        <v>1549118.01</v>
      </c>
      <c r="L5" s="127">
        <v>1523706.26</v>
      </c>
      <c r="M5" s="127">
        <v>25411.75</v>
      </c>
      <c r="N5" s="215">
        <f>ROUND((L5+M5)/(K5/100),1)</f>
        <v>100</v>
      </c>
      <c r="O5" s="115">
        <f>ROUND((D5+E5)/(B5/100),1)</f>
        <v>42.5</v>
      </c>
    </row>
    <row r="6" spans="1:15" ht="15.75" customHeight="1">
      <c r="A6" s="14" t="s">
        <v>17</v>
      </c>
      <c r="B6" s="18">
        <v>465201</v>
      </c>
      <c r="C6" s="113">
        <v>465201</v>
      </c>
      <c r="D6" s="17">
        <v>209338.5</v>
      </c>
      <c r="E6" s="17">
        <v>4361.5</v>
      </c>
      <c r="F6" s="216">
        <f aca="true" t="shared" si="0" ref="F6:F32">ROUND((D6+E6)/(C6/100),1)</f>
        <v>45.9</v>
      </c>
      <c r="G6" s="118">
        <v>465201</v>
      </c>
      <c r="H6" s="128">
        <v>328595.5</v>
      </c>
      <c r="I6" s="128">
        <v>4361.5</v>
      </c>
      <c r="J6" s="216">
        <f aca="true" t="shared" si="1" ref="J6:J32">ROUND((H6+I6)/(G6/100),1)</f>
        <v>71.6</v>
      </c>
      <c r="K6" s="276">
        <v>487537</v>
      </c>
      <c r="L6" s="128">
        <v>478461.5</v>
      </c>
      <c r="M6" s="128">
        <v>9075.5</v>
      </c>
      <c r="N6" s="216">
        <f aca="true" t="shared" si="2" ref="N6:N32">ROUND((L6+M6)/(K6/100),1)</f>
        <v>100</v>
      </c>
      <c r="O6" s="115">
        <f aca="true" t="shared" si="3" ref="O6:O32">ROUND((D6+E6)/(B6/100),1)</f>
        <v>45.9</v>
      </c>
    </row>
    <row r="7" spans="1:15" ht="15.75" customHeight="1">
      <c r="A7" s="14" t="s">
        <v>18</v>
      </c>
      <c r="B7" s="18">
        <v>520394</v>
      </c>
      <c r="C7" s="113">
        <v>798000</v>
      </c>
      <c r="D7" s="17">
        <v>395530.44</v>
      </c>
      <c r="E7" s="17">
        <v>7984.5</v>
      </c>
      <c r="F7" s="216">
        <f t="shared" si="0"/>
        <v>50.6</v>
      </c>
      <c r="G7" s="118">
        <v>520394</v>
      </c>
      <c r="H7" s="128">
        <v>316283.44</v>
      </c>
      <c r="I7" s="128">
        <v>7984.5</v>
      </c>
      <c r="J7" s="216">
        <f t="shared" si="1"/>
        <v>62.3</v>
      </c>
      <c r="K7" s="276">
        <v>420670.94</v>
      </c>
      <c r="L7" s="128">
        <v>402033.19</v>
      </c>
      <c r="M7" s="128">
        <v>18637.75</v>
      </c>
      <c r="N7" s="216">
        <f t="shared" si="2"/>
        <v>100</v>
      </c>
      <c r="O7" s="115">
        <f t="shared" si="3"/>
        <v>77.5</v>
      </c>
    </row>
    <row r="8" spans="1:15" ht="15.75" customHeight="1">
      <c r="A8" s="14" t="s">
        <v>19</v>
      </c>
      <c r="B8" s="18">
        <v>109224</v>
      </c>
      <c r="C8" s="113">
        <v>50000</v>
      </c>
      <c r="D8" s="17">
        <v>7327.3</v>
      </c>
      <c r="E8" s="17">
        <v>2181.5</v>
      </c>
      <c r="F8" s="216">
        <f t="shared" si="0"/>
        <v>19</v>
      </c>
      <c r="G8" s="118">
        <v>109224</v>
      </c>
      <c r="H8" s="128">
        <v>35685.1</v>
      </c>
      <c r="I8" s="128">
        <v>2181.5</v>
      </c>
      <c r="J8" s="216">
        <f t="shared" si="1"/>
        <v>34.7</v>
      </c>
      <c r="K8" s="276">
        <v>70038.6</v>
      </c>
      <c r="L8" s="128">
        <v>65985.35</v>
      </c>
      <c r="M8" s="128">
        <v>4053.25</v>
      </c>
      <c r="N8" s="216">
        <f t="shared" si="2"/>
        <v>100</v>
      </c>
      <c r="O8" s="115">
        <f t="shared" si="3"/>
        <v>8.7</v>
      </c>
    </row>
    <row r="9" spans="1:15" ht="15.75" customHeight="1">
      <c r="A9" s="14" t="s">
        <v>20</v>
      </c>
      <c r="B9" s="18">
        <v>324411</v>
      </c>
      <c r="C9" s="113">
        <v>420000</v>
      </c>
      <c r="D9" s="17">
        <v>208043</v>
      </c>
      <c r="E9" s="17"/>
      <c r="F9" s="216">
        <f t="shared" si="0"/>
        <v>49.5</v>
      </c>
      <c r="G9" s="118">
        <v>324411</v>
      </c>
      <c r="H9" s="128">
        <v>263943</v>
      </c>
      <c r="I9" s="128"/>
      <c r="J9" s="216">
        <f t="shared" si="1"/>
        <v>81.4</v>
      </c>
      <c r="K9" s="276">
        <v>302585</v>
      </c>
      <c r="L9" s="128">
        <v>302585</v>
      </c>
      <c r="M9" s="128"/>
      <c r="N9" s="216">
        <f t="shared" si="2"/>
        <v>100</v>
      </c>
      <c r="O9" s="115">
        <f t="shared" si="3"/>
        <v>64.1</v>
      </c>
    </row>
    <row r="10" spans="1:15" ht="15.75" customHeight="1">
      <c r="A10" s="14" t="s">
        <v>22</v>
      </c>
      <c r="B10" s="18"/>
      <c r="C10" s="113"/>
      <c r="D10" s="17"/>
      <c r="E10" s="17"/>
      <c r="F10" s="216" t="e">
        <f t="shared" si="0"/>
        <v>#DIV/0!</v>
      </c>
      <c r="G10" s="118"/>
      <c r="H10" s="128"/>
      <c r="I10" s="128"/>
      <c r="J10" s="216" t="e">
        <f t="shared" si="1"/>
        <v>#DIV/0!</v>
      </c>
      <c r="K10" s="276"/>
      <c r="L10" s="128"/>
      <c r="M10" s="128"/>
      <c r="N10" s="216" t="e">
        <f t="shared" si="2"/>
        <v>#DIV/0!</v>
      </c>
      <c r="O10" s="115" t="e">
        <f t="shared" si="3"/>
        <v>#DIV/0!</v>
      </c>
    </row>
    <row r="11" spans="1:15" ht="15.75" customHeight="1">
      <c r="A11" s="14" t="s">
        <v>23</v>
      </c>
      <c r="B11" s="18"/>
      <c r="C11" s="113"/>
      <c r="D11" s="17"/>
      <c r="E11" s="17"/>
      <c r="F11" s="216" t="e">
        <f t="shared" si="0"/>
        <v>#DIV/0!</v>
      </c>
      <c r="G11" s="118"/>
      <c r="H11" s="128"/>
      <c r="I11" s="128"/>
      <c r="J11" s="216" t="e">
        <f t="shared" si="1"/>
        <v>#DIV/0!</v>
      </c>
      <c r="K11" s="276"/>
      <c r="L11" s="128"/>
      <c r="M11" s="128"/>
      <c r="N11" s="216" t="e">
        <f t="shared" si="2"/>
        <v>#DIV/0!</v>
      </c>
      <c r="O11" s="115" t="e">
        <f t="shared" si="3"/>
        <v>#DIV/0!</v>
      </c>
    </row>
    <row r="12" spans="1:15" ht="15.75" customHeight="1">
      <c r="A12" s="14" t="s">
        <v>24</v>
      </c>
      <c r="B12" s="18">
        <v>110000</v>
      </c>
      <c r="C12" s="113">
        <v>110000</v>
      </c>
      <c r="D12" s="17">
        <v>42055.85</v>
      </c>
      <c r="E12" s="17"/>
      <c r="F12" s="216">
        <f t="shared" si="0"/>
        <v>38.2</v>
      </c>
      <c r="G12" s="118">
        <v>170000</v>
      </c>
      <c r="H12" s="128">
        <v>105032.65</v>
      </c>
      <c r="I12" s="128"/>
      <c r="J12" s="216">
        <f t="shared" si="1"/>
        <v>61.8</v>
      </c>
      <c r="K12" s="276">
        <v>151322.65</v>
      </c>
      <c r="L12" s="128">
        <v>151322.65</v>
      </c>
      <c r="M12" s="128"/>
      <c r="N12" s="216">
        <f t="shared" si="2"/>
        <v>100</v>
      </c>
      <c r="O12" s="115">
        <f t="shared" si="3"/>
        <v>38.2</v>
      </c>
    </row>
    <row r="13" spans="1:15" ht="15.75" customHeight="1">
      <c r="A13" s="14" t="s">
        <v>25</v>
      </c>
      <c r="B13" s="18">
        <v>35000</v>
      </c>
      <c r="C13" s="113">
        <v>48000</v>
      </c>
      <c r="D13" s="17">
        <v>20455</v>
      </c>
      <c r="E13" s="17"/>
      <c r="F13" s="216">
        <f t="shared" si="0"/>
        <v>42.6</v>
      </c>
      <c r="G13" s="118">
        <v>35000</v>
      </c>
      <c r="H13" s="128">
        <v>25136</v>
      </c>
      <c r="I13" s="128"/>
      <c r="J13" s="216">
        <f t="shared" si="1"/>
        <v>71.8</v>
      </c>
      <c r="K13" s="276">
        <v>31720</v>
      </c>
      <c r="L13" s="128">
        <v>31720</v>
      </c>
      <c r="M13" s="128"/>
      <c r="N13" s="216">
        <f t="shared" si="2"/>
        <v>100</v>
      </c>
      <c r="O13" s="115">
        <f t="shared" si="3"/>
        <v>58.4</v>
      </c>
    </row>
    <row r="14" spans="1:15" ht="15.75" customHeight="1">
      <c r="A14" s="14" t="s">
        <v>26</v>
      </c>
      <c r="B14" s="18">
        <v>5000</v>
      </c>
      <c r="C14" s="113">
        <v>7000</v>
      </c>
      <c r="D14" s="17">
        <v>3556</v>
      </c>
      <c r="E14" s="17"/>
      <c r="F14" s="216">
        <f t="shared" si="0"/>
        <v>50.8</v>
      </c>
      <c r="G14" s="118">
        <v>5000</v>
      </c>
      <c r="H14" s="128">
        <v>3556</v>
      </c>
      <c r="I14" s="128"/>
      <c r="J14" s="216">
        <f t="shared" si="1"/>
        <v>71.1</v>
      </c>
      <c r="K14" s="276">
        <v>3556</v>
      </c>
      <c r="L14" s="128">
        <v>3556</v>
      </c>
      <c r="M14" s="128"/>
      <c r="N14" s="216">
        <f t="shared" si="2"/>
        <v>100</v>
      </c>
      <c r="O14" s="115">
        <f t="shared" si="3"/>
        <v>71.1</v>
      </c>
    </row>
    <row r="15" spans="1:15" ht="15.75" customHeight="1">
      <c r="A15" s="14" t="s">
        <v>27</v>
      </c>
      <c r="B15" s="18">
        <v>1387086.5</v>
      </c>
      <c r="C15" s="113">
        <v>1387086.5</v>
      </c>
      <c r="D15" s="17">
        <v>634113.25</v>
      </c>
      <c r="E15" s="17"/>
      <c r="F15" s="216">
        <f t="shared" si="0"/>
        <v>45.7</v>
      </c>
      <c r="G15" s="118">
        <v>1387086.5</v>
      </c>
      <c r="H15" s="128">
        <v>966877.28</v>
      </c>
      <c r="I15" s="128"/>
      <c r="J15" s="216">
        <f t="shared" si="1"/>
        <v>69.7</v>
      </c>
      <c r="K15" s="276">
        <v>1406841.46</v>
      </c>
      <c r="L15" s="128">
        <v>1406841.46</v>
      </c>
      <c r="M15" s="128"/>
      <c r="N15" s="216">
        <f t="shared" si="2"/>
        <v>100</v>
      </c>
      <c r="O15" s="115">
        <f t="shared" si="3"/>
        <v>45.7</v>
      </c>
    </row>
    <row r="16" spans="1:15" ht="15.75" customHeight="1">
      <c r="A16" s="14" t="s">
        <v>28</v>
      </c>
      <c r="B16" s="18">
        <v>11150518</v>
      </c>
      <c r="C16" s="113">
        <v>11150518</v>
      </c>
      <c r="D16" s="17">
        <v>5561059</v>
      </c>
      <c r="E16" s="17">
        <v>9633</v>
      </c>
      <c r="F16" s="216">
        <f t="shared" si="0"/>
        <v>50</v>
      </c>
      <c r="G16" s="118">
        <v>10926519</v>
      </c>
      <c r="H16" s="128">
        <v>8114983.4</v>
      </c>
      <c r="I16" s="128">
        <v>9633</v>
      </c>
      <c r="J16" s="216">
        <f t="shared" si="1"/>
        <v>74.4</v>
      </c>
      <c r="K16" s="276">
        <v>11027707.95</v>
      </c>
      <c r="L16" s="128">
        <v>11005274.45</v>
      </c>
      <c r="M16" s="128">
        <v>22433.5</v>
      </c>
      <c r="N16" s="216">
        <f t="shared" si="2"/>
        <v>100</v>
      </c>
      <c r="O16" s="115">
        <f t="shared" si="3"/>
        <v>50</v>
      </c>
    </row>
    <row r="17" spans="1:15" ht="15.75" customHeight="1">
      <c r="A17" s="14" t="s">
        <v>29</v>
      </c>
      <c r="B17" s="18"/>
      <c r="C17" s="113"/>
      <c r="D17" s="17"/>
      <c r="E17" s="17"/>
      <c r="F17" s="216" t="e">
        <f t="shared" si="0"/>
        <v>#DIV/0!</v>
      </c>
      <c r="G17" s="118"/>
      <c r="H17" s="128"/>
      <c r="I17" s="128"/>
      <c r="J17" s="216" t="e">
        <f t="shared" si="1"/>
        <v>#DIV/0!</v>
      </c>
      <c r="K17" s="276"/>
      <c r="L17" s="128"/>
      <c r="M17" s="128"/>
      <c r="N17" s="216" t="e">
        <f t="shared" si="2"/>
        <v>#DIV/0!</v>
      </c>
      <c r="O17" s="115" t="e">
        <f t="shared" si="3"/>
        <v>#DIV/0!</v>
      </c>
    </row>
    <row r="18" spans="1:15" ht="15.75" customHeight="1">
      <c r="A18" s="14" t="s">
        <v>30</v>
      </c>
      <c r="B18" s="18"/>
      <c r="C18" s="113"/>
      <c r="D18" s="17"/>
      <c r="E18" s="17"/>
      <c r="F18" s="216" t="e">
        <f t="shared" si="0"/>
        <v>#DIV/0!</v>
      </c>
      <c r="G18" s="118"/>
      <c r="H18" s="128"/>
      <c r="I18" s="128"/>
      <c r="J18" s="216" t="e">
        <f t="shared" si="1"/>
        <v>#DIV/0!</v>
      </c>
      <c r="K18" s="276"/>
      <c r="L18" s="128"/>
      <c r="M18" s="128"/>
      <c r="N18" s="216" t="e">
        <f t="shared" si="2"/>
        <v>#DIV/0!</v>
      </c>
      <c r="O18" s="115" t="e">
        <f t="shared" si="3"/>
        <v>#DIV/0!</v>
      </c>
    </row>
    <row r="19" spans="1:15" ht="15.75" customHeight="1">
      <c r="A19" s="14" t="s">
        <v>31</v>
      </c>
      <c r="B19" s="18"/>
      <c r="C19" s="113"/>
      <c r="D19" s="17"/>
      <c r="E19" s="17"/>
      <c r="F19" s="216" t="e">
        <f t="shared" si="0"/>
        <v>#DIV/0!</v>
      </c>
      <c r="G19" s="118"/>
      <c r="H19" s="128"/>
      <c r="I19" s="128"/>
      <c r="J19" s="216" t="e">
        <f t="shared" si="1"/>
        <v>#DIV/0!</v>
      </c>
      <c r="K19" s="276"/>
      <c r="L19" s="128"/>
      <c r="M19" s="128"/>
      <c r="N19" s="216" t="e">
        <f t="shared" si="2"/>
        <v>#DIV/0!</v>
      </c>
      <c r="O19" s="115" t="e">
        <f t="shared" si="3"/>
        <v>#DIV/0!</v>
      </c>
    </row>
    <row r="20" spans="1:15" ht="15.75" customHeight="1">
      <c r="A20" s="14" t="s">
        <v>32</v>
      </c>
      <c r="B20" s="18"/>
      <c r="C20" s="113"/>
      <c r="D20" s="17"/>
      <c r="E20" s="17"/>
      <c r="F20" s="216" t="e">
        <f t="shared" si="0"/>
        <v>#DIV/0!</v>
      </c>
      <c r="G20" s="118"/>
      <c r="H20" s="128"/>
      <c r="I20" s="128"/>
      <c r="J20" s="216" t="e">
        <f t="shared" si="1"/>
        <v>#DIV/0!</v>
      </c>
      <c r="K20" s="276"/>
      <c r="L20" s="128"/>
      <c r="M20" s="128"/>
      <c r="N20" s="216" t="e">
        <f t="shared" si="2"/>
        <v>#DIV/0!</v>
      </c>
      <c r="O20" s="115" t="e">
        <f t="shared" si="3"/>
        <v>#DIV/0!</v>
      </c>
    </row>
    <row r="21" spans="1:15" ht="15.75" customHeight="1">
      <c r="A21" s="14" t="s">
        <v>33</v>
      </c>
      <c r="B21" s="18"/>
      <c r="C21" s="113"/>
      <c r="D21" s="17"/>
      <c r="E21" s="17"/>
      <c r="F21" s="216" t="e">
        <f t="shared" si="0"/>
        <v>#DIV/0!</v>
      </c>
      <c r="G21" s="118"/>
      <c r="H21" s="128"/>
      <c r="I21" s="128"/>
      <c r="J21" s="216" t="e">
        <f t="shared" si="1"/>
        <v>#DIV/0!</v>
      </c>
      <c r="K21" s="276">
        <v>1692.08</v>
      </c>
      <c r="L21" s="128">
        <v>1692.08</v>
      </c>
      <c r="M21" s="128"/>
      <c r="N21" s="216">
        <f t="shared" si="2"/>
        <v>100</v>
      </c>
      <c r="O21" s="115" t="e">
        <f t="shared" si="3"/>
        <v>#DIV/0!</v>
      </c>
    </row>
    <row r="22" spans="1:15" ht="15.75" customHeight="1">
      <c r="A22" s="14" t="s">
        <v>34</v>
      </c>
      <c r="B22" s="18"/>
      <c r="C22" s="113"/>
      <c r="D22" s="17"/>
      <c r="E22" s="17"/>
      <c r="F22" s="216" t="e">
        <f t="shared" si="0"/>
        <v>#DIV/0!</v>
      </c>
      <c r="G22" s="118"/>
      <c r="H22" s="128"/>
      <c r="I22" s="128"/>
      <c r="J22" s="216" t="e">
        <f t="shared" si="1"/>
        <v>#DIV/0!</v>
      </c>
      <c r="K22" s="276"/>
      <c r="L22" s="128"/>
      <c r="M22" s="128"/>
      <c r="N22" s="216" t="e">
        <f t="shared" si="2"/>
        <v>#DIV/0!</v>
      </c>
      <c r="O22" s="115" t="e">
        <f t="shared" si="3"/>
        <v>#DIV/0!</v>
      </c>
    </row>
    <row r="23" spans="1:15" ht="15.75" customHeight="1">
      <c r="A23" s="14" t="s">
        <v>35</v>
      </c>
      <c r="B23" s="18">
        <v>50000</v>
      </c>
      <c r="C23" s="113">
        <v>50000</v>
      </c>
      <c r="D23" s="17">
        <v>24487</v>
      </c>
      <c r="E23" s="17"/>
      <c r="F23" s="216">
        <f t="shared" si="0"/>
        <v>49</v>
      </c>
      <c r="G23" s="118">
        <v>50000</v>
      </c>
      <c r="H23" s="128">
        <v>36610</v>
      </c>
      <c r="I23" s="128"/>
      <c r="J23" s="216">
        <f t="shared" si="1"/>
        <v>73.2</v>
      </c>
      <c r="K23" s="276">
        <v>42485</v>
      </c>
      <c r="L23" s="128">
        <v>42485</v>
      </c>
      <c r="M23" s="128"/>
      <c r="N23" s="216">
        <f t="shared" si="2"/>
        <v>100</v>
      </c>
      <c r="O23" s="115">
        <f t="shared" si="3"/>
        <v>49</v>
      </c>
    </row>
    <row r="24" spans="1:15" ht="15.75" customHeight="1">
      <c r="A24" s="14" t="s">
        <v>36</v>
      </c>
      <c r="B24" s="18">
        <v>54697.1</v>
      </c>
      <c r="C24" s="113">
        <v>54697.1</v>
      </c>
      <c r="D24" s="17">
        <v>27348</v>
      </c>
      <c r="E24" s="17"/>
      <c r="F24" s="216">
        <f t="shared" si="0"/>
        <v>50</v>
      </c>
      <c r="G24" s="118">
        <v>54697.1</v>
      </c>
      <c r="H24" s="128">
        <v>54697.1</v>
      </c>
      <c r="I24" s="128"/>
      <c r="J24" s="216">
        <f t="shared" si="1"/>
        <v>100</v>
      </c>
      <c r="K24" s="291">
        <v>54697.1</v>
      </c>
      <c r="L24" s="128">
        <v>54697.1</v>
      </c>
      <c r="M24" s="128"/>
      <c r="N24" s="216">
        <f t="shared" si="2"/>
        <v>100</v>
      </c>
      <c r="O24" s="115">
        <f t="shared" si="3"/>
        <v>50</v>
      </c>
    </row>
    <row r="25" spans="1:15" ht="15.75" customHeight="1">
      <c r="A25" s="14" t="s">
        <v>37</v>
      </c>
      <c r="B25" s="18"/>
      <c r="C25" s="113"/>
      <c r="D25" s="17"/>
      <c r="E25" s="17"/>
      <c r="F25" s="216" t="e">
        <f t="shared" si="0"/>
        <v>#DIV/0!</v>
      </c>
      <c r="G25" s="118"/>
      <c r="H25" s="128"/>
      <c r="I25" s="128"/>
      <c r="J25" s="216" t="e">
        <f t="shared" si="1"/>
        <v>#DIV/0!</v>
      </c>
      <c r="K25" s="276"/>
      <c r="L25" s="128"/>
      <c r="M25" s="128"/>
      <c r="N25" s="216" t="e">
        <f t="shared" si="2"/>
        <v>#DIV/0!</v>
      </c>
      <c r="O25" s="115" t="e">
        <f t="shared" si="3"/>
        <v>#DIV/0!</v>
      </c>
    </row>
    <row r="26" spans="1:15" ht="15.75" customHeight="1">
      <c r="A26" s="14" t="s">
        <v>38</v>
      </c>
      <c r="B26" s="18"/>
      <c r="C26" s="113"/>
      <c r="D26" s="17"/>
      <c r="E26" s="17"/>
      <c r="F26" s="216" t="e">
        <f t="shared" si="0"/>
        <v>#DIV/0!</v>
      </c>
      <c r="G26" s="118"/>
      <c r="H26" s="128"/>
      <c r="I26" s="128"/>
      <c r="J26" s="216" t="e">
        <f t="shared" si="1"/>
        <v>#DIV/0!</v>
      </c>
      <c r="K26" s="276"/>
      <c r="L26" s="128"/>
      <c r="M26" s="128"/>
      <c r="N26" s="216" t="e">
        <f t="shared" si="2"/>
        <v>#DIV/0!</v>
      </c>
      <c r="O26" s="115" t="e">
        <f t="shared" si="3"/>
        <v>#DIV/0!</v>
      </c>
    </row>
    <row r="27" spans="1:15" ht="15.75" customHeight="1">
      <c r="A27" s="14" t="s">
        <v>39</v>
      </c>
      <c r="B27" s="18"/>
      <c r="C27" s="113"/>
      <c r="D27" s="17"/>
      <c r="E27" s="17"/>
      <c r="F27" s="216" t="e">
        <f t="shared" si="0"/>
        <v>#DIV/0!</v>
      </c>
      <c r="G27" s="118"/>
      <c r="H27" s="128"/>
      <c r="I27" s="128"/>
      <c r="J27" s="216" t="e">
        <f t="shared" si="1"/>
        <v>#DIV/0!</v>
      </c>
      <c r="K27" s="276"/>
      <c r="L27" s="128"/>
      <c r="M27" s="128"/>
      <c r="N27" s="216" t="e">
        <f t="shared" si="2"/>
        <v>#DIV/0!</v>
      </c>
      <c r="O27" s="115" t="e">
        <f t="shared" si="3"/>
        <v>#DIV/0!</v>
      </c>
    </row>
    <row r="28" spans="1:15" ht="15.75" customHeight="1">
      <c r="A28" s="14" t="s">
        <v>40</v>
      </c>
      <c r="B28" s="18"/>
      <c r="C28" s="113"/>
      <c r="D28" s="17"/>
      <c r="E28" s="17"/>
      <c r="F28" s="216" t="e">
        <f t="shared" si="0"/>
        <v>#DIV/0!</v>
      </c>
      <c r="G28" s="118"/>
      <c r="H28" s="128"/>
      <c r="I28" s="128"/>
      <c r="J28" s="216" t="e">
        <f t="shared" si="1"/>
        <v>#DIV/0!</v>
      </c>
      <c r="K28" s="276"/>
      <c r="L28" s="128"/>
      <c r="M28" s="128"/>
      <c r="N28" s="216" t="e">
        <f t="shared" si="2"/>
        <v>#DIV/0!</v>
      </c>
      <c r="O28" s="115" t="e">
        <f t="shared" si="3"/>
        <v>#DIV/0!</v>
      </c>
    </row>
    <row r="29" spans="1:15" ht="15.75" customHeight="1">
      <c r="A29" s="14" t="s">
        <v>41</v>
      </c>
      <c r="B29" s="18"/>
      <c r="C29" s="113"/>
      <c r="D29" s="17"/>
      <c r="E29" s="17"/>
      <c r="F29" s="216" t="e">
        <f t="shared" si="0"/>
        <v>#DIV/0!</v>
      </c>
      <c r="G29" s="118"/>
      <c r="H29" s="128"/>
      <c r="I29" s="128"/>
      <c r="J29" s="216" t="e">
        <f t="shared" si="1"/>
        <v>#DIV/0!</v>
      </c>
      <c r="K29" s="276"/>
      <c r="L29" s="128"/>
      <c r="M29" s="128"/>
      <c r="N29" s="216" t="e">
        <f t="shared" si="2"/>
        <v>#DIV/0!</v>
      </c>
      <c r="O29" s="115" t="e">
        <f t="shared" si="3"/>
        <v>#DIV/0!</v>
      </c>
    </row>
    <row r="30" spans="1:15" ht="15.75" customHeight="1">
      <c r="A30" s="14" t="s">
        <v>42</v>
      </c>
      <c r="B30" s="18"/>
      <c r="C30" s="113"/>
      <c r="D30" s="17"/>
      <c r="E30" s="17"/>
      <c r="F30" s="216" t="e">
        <f>ROUND((D30+E30)/(C30/100),1)</f>
        <v>#DIV/0!</v>
      </c>
      <c r="G30" s="120"/>
      <c r="H30" s="129"/>
      <c r="I30" s="129"/>
      <c r="J30" s="217" t="e">
        <f>ROUND((H30+I30)/(G30/100),1)</f>
        <v>#DIV/0!</v>
      </c>
      <c r="K30" s="277"/>
      <c r="L30" s="129"/>
      <c r="M30" s="129"/>
      <c r="N30" s="217" t="e">
        <f>ROUND((L30+M30)/(K30/100),1)</f>
        <v>#DIV/0!</v>
      </c>
      <c r="O30" s="115" t="e">
        <f t="shared" si="3"/>
        <v>#DIV/0!</v>
      </c>
    </row>
    <row r="31" spans="1:15" ht="15.75" customHeight="1" thickBot="1">
      <c r="A31" s="25" t="s">
        <v>43</v>
      </c>
      <c r="B31" s="100"/>
      <c r="C31" s="101"/>
      <c r="D31" s="101"/>
      <c r="E31" s="101"/>
      <c r="F31" s="258" t="e">
        <f>ROUND((D31+E31)/(C31/100),1)</f>
        <v>#DIV/0!</v>
      </c>
      <c r="G31" s="290"/>
      <c r="H31" s="130"/>
      <c r="I31" s="130"/>
      <c r="J31" s="217" t="e">
        <f>ROUND((H31+I31)/(G31/100),1)</f>
        <v>#DIV/0!</v>
      </c>
      <c r="K31" s="130"/>
      <c r="L31" s="130"/>
      <c r="M31" s="130"/>
      <c r="N31" s="217" t="e">
        <f>ROUND((L31+M31)/(K31/100),1)</f>
        <v>#DIV/0!</v>
      </c>
      <c r="O31" s="115" t="e">
        <f t="shared" si="3"/>
        <v>#DIV/0!</v>
      </c>
    </row>
    <row r="32" spans="1:15" ht="15.75" customHeight="1" thickBot="1">
      <c r="A32" s="28" t="s">
        <v>44</v>
      </c>
      <c r="B32" s="266">
        <f>SUM(B5:B30)</f>
        <v>15858127.6</v>
      </c>
      <c r="C32" s="267">
        <f>SUM(C5:C30)</f>
        <v>16187098.6</v>
      </c>
      <c r="D32" s="268">
        <f>SUM(D5:D30)</f>
        <v>7831456.45</v>
      </c>
      <c r="E32" s="269">
        <f>SUM(E5:E30)</f>
        <v>25449</v>
      </c>
      <c r="F32" s="259">
        <f t="shared" si="0"/>
        <v>48.5</v>
      </c>
      <c r="G32" s="131">
        <f>SUM(G5:G30)</f>
        <v>15780536.479999999</v>
      </c>
      <c r="H32" s="133">
        <f>SUM(H5:H30)</f>
        <v>11262878</v>
      </c>
      <c r="I32" s="133">
        <f>SUM(I5:I30)</f>
        <v>25449</v>
      </c>
      <c r="J32" s="218">
        <f t="shared" si="1"/>
        <v>71.5</v>
      </c>
      <c r="K32" s="131">
        <f>SUM(K5:K30)</f>
        <v>15549971.79</v>
      </c>
      <c r="L32" s="133">
        <f>SUM(L5:L30)</f>
        <v>15470360.04</v>
      </c>
      <c r="M32" s="134">
        <f>SUM(M5:M30)</f>
        <v>79611.75</v>
      </c>
      <c r="N32" s="218">
        <f t="shared" si="2"/>
        <v>100</v>
      </c>
      <c r="O32" s="115">
        <f t="shared" si="3"/>
        <v>49.5</v>
      </c>
    </row>
    <row r="35" spans="1:2" ht="15.75" thickBot="1">
      <c r="A35" s="35" t="s">
        <v>45</v>
      </c>
      <c r="B35" s="35"/>
    </row>
    <row r="36" spans="1:4" ht="15.75" thickBot="1">
      <c r="A36" s="37"/>
      <c r="B36" s="105" t="s">
        <v>10</v>
      </c>
      <c r="C36" s="106" t="s">
        <v>14</v>
      </c>
      <c r="D36" s="107" t="s">
        <v>15</v>
      </c>
    </row>
    <row r="37" spans="1:4" ht="15">
      <c r="A37" s="41" t="s">
        <v>46</v>
      </c>
      <c r="B37" s="122">
        <v>382038.2</v>
      </c>
      <c r="C37" s="123">
        <v>354689.1</v>
      </c>
      <c r="D37" s="124">
        <v>354689.1</v>
      </c>
    </row>
    <row r="38" spans="1:4" ht="15">
      <c r="A38" s="41" t="s">
        <v>47</v>
      </c>
      <c r="B38" s="125">
        <v>425</v>
      </c>
      <c r="C38" s="97">
        <v>425</v>
      </c>
      <c r="D38" s="98">
        <v>425</v>
      </c>
    </row>
    <row r="39" spans="1:4" ht="15">
      <c r="A39" s="41" t="s">
        <v>48</v>
      </c>
      <c r="B39" s="125">
        <v>199830.26</v>
      </c>
      <c r="C39" s="97">
        <v>201239.26</v>
      </c>
      <c r="D39" s="98">
        <v>137357.81</v>
      </c>
    </row>
    <row r="40" spans="1:4" ht="15">
      <c r="A40" s="41" t="s">
        <v>49</v>
      </c>
      <c r="B40" s="125"/>
      <c r="C40" s="97"/>
      <c r="D40" s="98"/>
    </row>
    <row r="41" spans="1:4" ht="15">
      <c r="A41" s="41" t="s">
        <v>50</v>
      </c>
      <c r="B41" s="125">
        <v>10738.08</v>
      </c>
      <c r="C41" s="97">
        <v>0</v>
      </c>
      <c r="D41" s="98">
        <v>367582.6</v>
      </c>
    </row>
    <row r="42" spans="1:4" ht="15.75" thickBot="1">
      <c r="A42" s="46" t="s">
        <v>51</v>
      </c>
      <c r="B42" s="126">
        <v>30011.68</v>
      </c>
      <c r="C42" s="101">
        <v>2467.98</v>
      </c>
      <c r="D42" s="102">
        <v>2467.98</v>
      </c>
    </row>
    <row r="46" spans="1:14" ht="16.5" thickBot="1">
      <c r="A46" s="1" t="s">
        <v>52</v>
      </c>
      <c r="B46" s="1" t="s">
        <v>1</v>
      </c>
      <c r="C46" s="1"/>
      <c r="F46" s="1"/>
      <c r="G46" s="1"/>
      <c r="J46" s="1"/>
      <c r="K46" s="1"/>
      <c r="N46" s="1"/>
    </row>
    <row r="47" spans="1:15" ht="15">
      <c r="A47" s="4" t="s">
        <v>2</v>
      </c>
      <c r="B47" s="151" t="s">
        <v>3</v>
      </c>
      <c r="C47" s="154" t="s">
        <v>4</v>
      </c>
      <c r="D47" s="162" t="s">
        <v>5</v>
      </c>
      <c r="E47" s="163"/>
      <c r="F47" s="164" t="s">
        <v>6</v>
      </c>
      <c r="G47" s="152" t="s">
        <v>4</v>
      </c>
      <c r="H47" s="103" t="s">
        <v>7</v>
      </c>
      <c r="I47" s="165"/>
      <c r="J47" s="164" t="s">
        <v>6</v>
      </c>
      <c r="K47" s="166" t="s">
        <v>4</v>
      </c>
      <c r="L47" s="103" t="s">
        <v>8</v>
      </c>
      <c r="M47" s="165"/>
      <c r="N47" s="164" t="s">
        <v>6</v>
      </c>
      <c r="O47" s="140" t="s">
        <v>91</v>
      </c>
    </row>
    <row r="48" spans="1:15" ht="15.75" thickBot="1">
      <c r="A48" s="7"/>
      <c r="B48" s="156" t="s">
        <v>9</v>
      </c>
      <c r="C48" s="160" t="s">
        <v>10</v>
      </c>
      <c r="D48" s="167" t="s">
        <v>11</v>
      </c>
      <c r="E48" s="159" t="s">
        <v>12</v>
      </c>
      <c r="F48" s="168" t="s">
        <v>13</v>
      </c>
      <c r="G48" s="157" t="s">
        <v>14</v>
      </c>
      <c r="H48" s="158" t="s">
        <v>11</v>
      </c>
      <c r="I48" s="169" t="s">
        <v>12</v>
      </c>
      <c r="J48" s="168" t="s">
        <v>13</v>
      </c>
      <c r="K48" s="170" t="s">
        <v>15</v>
      </c>
      <c r="L48" s="158" t="s">
        <v>11</v>
      </c>
      <c r="M48" s="169" t="s">
        <v>12</v>
      </c>
      <c r="N48" s="168" t="s">
        <v>13</v>
      </c>
      <c r="O48" s="141" t="s">
        <v>92</v>
      </c>
    </row>
    <row r="49" spans="1:15" ht="15">
      <c r="A49" s="54" t="s">
        <v>53</v>
      </c>
      <c r="B49" s="115"/>
      <c r="C49" s="55"/>
      <c r="D49" s="60"/>
      <c r="E49" s="61"/>
      <c r="F49" s="58" t="e">
        <f>ROUND((D49+E49)/(C49/100),1)</f>
        <v>#DIV/0!</v>
      </c>
      <c r="G49" s="278"/>
      <c r="H49" s="279"/>
      <c r="I49" s="280"/>
      <c r="J49" s="58" t="e">
        <f>ROUND((H49+I49)/(G49/100),1)</f>
        <v>#DIV/0!</v>
      </c>
      <c r="K49" s="285"/>
      <c r="L49" s="279"/>
      <c r="M49" s="280"/>
      <c r="N49" s="58" t="e">
        <f>ROUND((L49+M49)/(K49/100),1)</f>
        <v>#DIV/0!</v>
      </c>
      <c r="O49" s="115" t="e">
        <f aca="true" t="shared" si="4" ref="O49:O80">ROUND((D49+E49)/(B49/100),1)</f>
        <v>#DIV/0!</v>
      </c>
    </row>
    <row r="50" spans="1:15" ht="15">
      <c r="A50" s="62" t="s">
        <v>54</v>
      </c>
      <c r="B50" s="63">
        <v>690000</v>
      </c>
      <c r="C50" s="64">
        <v>830000</v>
      </c>
      <c r="D50" s="65">
        <v>413748</v>
      </c>
      <c r="E50" s="66"/>
      <c r="F50" s="67">
        <f aca="true" t="shared" si="5" ref="F50:F80">ROUND((D50+E50)/(C50/100),1)</f>
        <v>49.8</v>
      </c>
      <c r="G50" s="68">
        <v>690000</v>
      </c>
      <c r="H50" s="69">
        <v>481233.16</v>
      </c>
      <c r="I50" s="70"/>
      <c r="J50" s="67">
        <f aca="true" t="shared" si="6" ref="J50:J80">ROUND((H50+I50)/(G50/100),1)</f>
        <v>69.7</v>
      </c>
      <c r="K50" s="286">
        <v>700209.16</v>
      </c>
      <c r="L50" s="69">
        <v>700209.16</v>
      </c>
      <c r="M50" s="70"/>
      <c r="N50" s="67">
        <f aca="true" t="shared" si="7" ref="N50:N80">ROUND((L50+M50)/(K50/100),1)</f>
        <v>100</v>
      </c>
      <c r="O50" s="115">
        <f t="shared" si="4"/>
        <v>60</v>
      </c>
    </row>
    <row r="51" spans="1:15" ht="15">
      <c r="A51" s="62" t="s">
        <v>55</v>
      </c>
      <c r="B51" s="63"/>
      <c r="C51" s="64"/>
      <c r="D51" s="65"/>
      <c r="E51" s="66"/>
      <c r="F51" s="67" t="e">
        <f t="shared" si="5"/>
        <v>#DIV/0!</v>
      </c>
      <c r="G51" s="68"/>
      <c r="H51" s="69"/>
      <c r="I51" s="70"/>
      <c r="J51" s="67" t="e">
        <f t="shared" si="6"/>
        <v>#DIV/0!</v>
      </c>
      <c r="K51" s="286"/>
      <c r="L51" s="69"/>
      <c r="M51" s="70"/>
      <c r="N51" s="67" t="e">
        <f t="shared" si="7"/>
        <v>#DIV/0!</v>
      </c>
      <c r="O51" s="115" t="e">
        <f t="shared" si="4"/>
        <v>#DIV/0!</v>
      </c>
    </row>
    <row r="52" spans="1:15" ht="15">
      <c r="A52" s="62" t="s">
        <v>56</v>
      </c>
      <c r="B52" s="63"/>
      <c r="C52" s="64"/>
      <c r="D52" s="65"/>
      <c r="E52" s="66"/>
      <c r="F52" s="67" t="e">
        <f t="shared" si="5"/>
        <v>#DIV/0!</v>
      </c>
      <c r="G52" s="68"/>
      <c r="H52" s="69"/>
      <c r="I52" s="70"/>
      <c r="J52" s="67" t="e">
        <f t="shared" si="6"/>
        <v>#DIV/0!</v>
      </c>
      <c r="K52" s="286"/>
      <c r="L52" s="69"/>
      <c r="M52" s="70"/>
      <c r="N52" s="67" t="e">
        <f t="shared" si="7"/>
        <v>#DIV/0!</v>
      </c>
      <c r="O52" s="115" t="e">
        <f t="shared" si="4"/>
        <v>#DIV/0!</v>
      </c>
    </row>
    <row r="53" spans="1:15" ht="15">
      <c r="A53" s="62" t="s">
        <v>57</v>
      </c>
      <c r="B53" s="63"/>
      <c r="C53" s="64"/>
      <c r="D53" s="65"/>
      <c r="E53" s="66"/>
      <c r="F53" s="67" t="e">
        <f t="shared" si="5"/>
        <v>#DIV/0!</v>
      </c>
      <c r="G53" s="68"/>
      <c r="H53" s="69"/>
      <c r="I53" s="70"/>
      <c r="J53" s="67" t="e">
        <f t="shared" si="6"/>
        <v>#DIV/0!</v>
      </c>
      <c r="K53" s="286"/>
      <c r="L53" s="69"/>
      <c r="M53" s="70"/>
      <c r="N53" s="67" t="e">
        <f t="shared" si="7"/>
        <v>#DIV/0!</v>
      </c>
      <c r="O53" s="115" t="e">
        <f t="shared" si="4"/>
        <v>#DIV/0!</v>
      </c>
    </row>
    <row r="54" spans="1:15" ht="15">
      <c r="A54" s="62" t="s">
        <v>58</v>
      </c>
      <c r="B54" s="63"/>
      <c r="C54" s="64"/>
      <c r="D54" s="65"/>
      <c r="E54" s="66"/>
      <c r="F54" s="67" t="e">
        <f t="shared" si="5"/>
        <v>#DIV/0!</v>
      </c>
      <c r="G54" s="68"/>
      <c r="H54" s="69"/>
      <c r="I54" s="70"/>
      <c r="J54" s="67" t="e">
        <f t="shared" si="6"/>
        <v>#DIV/0!</v>
      </c>
      <c r="K54" s="286"/>
      <c r="L54" s="69"/>
      <c r="M54" s="70"/>
      <c r="N54" s="67" t="e">
        <f t="shared" si="7"/>
        <v>#DIV/0!</v>
      </c>
      <c r="O54" s="115" t="e">
        <f t="shared" si="4"/>
        <v>#DIV/0!</v>
      </c>
    </row>
    <row r="55" spans="1:15" ht="15">
      <c r="A55" s="62" t="s">
        <v>59</v>
      </c>
      <c r="B55" s="63"/>
      <c r="C55" s="64"/>
      <c r="D55" s="65"/>
      <c r="E55" s="66"/>
      <c r="F55" s="67" t="e">
        <f t="shared" si="5"/>
        <v>#DIV/0!</v>
      </c>
      <c r="G55" s="68"/>
      <c r="H55" s="69"/>
      <c r="I55" s="70"/>
      <c r="J55" s="67" t="e">
        <f t="shared" si="6"/>
        <v>#DIV/0!</v>
      </c>
      <c r="K55" s="286"/>
      <c r="L55" s="69"/>
      <c r="M55" s="70"/>
      <c r="N55" s="67" t="e">
        <f t="shared" si="7"/>
        <v>#DIV/0!</v>
      </c>
      <c r="O55" s="115" t="e">
        <f t="shared" si="4"/>
        <v>#DIV/0!</v>
      </c>
    </row>
    <row r="56" spans="1:15" ht="15">
      <c r="A56" s="62" t="s">
        <v>60</v>
      </c>
      <c r="B56" s="63"/>
      <c r="C56" s="64"/>
      <c r="D56" s="65"/>
      <c r="E56" s="66"/>
      <c r="F56" s="67" t="e">
        <f t="shared" si="5"/>
        <v>#DIV/0!</v>
      </c>
      <c r="G56" s="68"/>
      <c r="H56" s="69"/>
      <c r="I56" s="70"/>
      <c r="J56" s="67" t="e">
        <f t="shared" si="6"/>
        <v>#DIV/0!</v>
      </c>
      <c r="K56" s="286"/>
      <c r="L56" s="69"/>
      <c r="M56" s="70"/>
      <c r="N56" s="67" t="e">
        <f t="shared" si="7"/>
        <v>#DIV/0!</v>
      </c>
      <c r="O56" s="115" t="e">
        <f t="shared" si="4"/>
        <v>#DIV/0!</v>
      </c>
    </row>
    <row r="57" spans="1:15" ht="15">
      <c r="A57" s="62" t="s">
        <v>61</v>
      </c>
      <c r="B57" s="63"/>
      <c r="C57" s="64"/>
      <c r="D57" s="65"/>
      <c r="E57" s="66"/>
      <c r="F57" s="67" t="e">
        <f t="shared" si="5"/>
        <v>#DIV/0!</v>
      </c>
      <c r="G57" s="68"/>
      <c r="H57" s="69"/>
      <c r="I57" s="70"/>
      <c r="J57" s="67" t="e">
        <f t="shared" si="6"/>
        <v>#DIV/0!</v>
      </c>
      <c r="K57" s="286"/>
      <c r="L57" s="69"/>
      <c r="M57" s="70"/>
      <c r="N57" s="67" t="e">
        <f t="shared" si="7"/>
        <v>#DIV/0!</v>
      </c>
      <c r="O57" s="115" t="e">
        <f t="shared" si="4"/>
        <v>#DIV/0!</v>
      </c>
    </row>
    <row r="58" spans="1:15" ht="15">
      <c r="A58" s="62" t="s">
        <v>62</v>
      </c>
      <c r="B58" s="63"/>
      <c r="C58" s="64"/>
      <c r="D58" s="65"/>
      <c r="E58" s="66"/>
      <c r="F58" s="67" t="e">
        <f t="shared" si="5"/>
        <v>#DIV/0!</v>
      </c>
      <c r="G58" s="68"/>
      <c r="H58" s="69"/>
      <c r="I58" s="70"/>
      <c r="J58" s="67" t="e">
        <f t="shared" si="6"/>
        <v>#DIV/0!</v>
      </c>
      <c r="K58" s="286"/>
      <c r="L58" s="69"/>
      <c r="M58" s="70"/>
      <c r="N58" s="67" t="e">
        <f t="shared" si="7"/>
        <v>#DIV/0!</v>
      </c>
      <c r="O58" s="115" t="e">
        <f t="shared" si="4"/>
        <v>#DIV/0!</v>
      </c>
    </row>
    <row r="59" spans="1:15" ht="15">
      <c r="A59" s="62" t="s">
        <v>63</v>
      </c>
      <c r="B59" s="63"/>
      <c r="C59" s="64"/>
      <c r="D59" s="65"/>
      <c r="E59" s="66"/>
      <c r="F59" s="67" t="e">
        <f t="shared" si="5"/>
        <v>#DIV/0!</v>
      </c>
      <c r="G59" s="68"/>
      <c r="H59" s="69"/>
      <c r="I59" s="70"/>
      <c r="J59" s="67" t="e">
        <f t="shared" si="6"/>
        <v>#DIV/0!</v>
      </c>
      <c r="K59" s="286"/>
      <c r="L59" s="69"/>
      <c r="M59" s="70"/>
      <c r="N59" s="67" t="e">
        <f t="shared" si="7"/>
        <v>#DIV/0!</v>
      </c>
      <c r="O59" s="115" t="e">
        <f t="shared" si="4"/>
        <v>#DIV/0!</v>
      </c>
    </row>
    <row r="60" spans="1:15" ht="15">
      <c r="A60" s="62" t="s">
        <v>64</v>
      </c>
      <c r="B60" s="63"/>
      <c r="C60" s="64"/>
      <c r="D60" s="65"/>
      <c r="E60" s="66"/>
      <c r="F60" s="67" t="e">
        <f t="shared" si="5"/>
        <v>#DIV/0!</v>
      </c>
      <c r="G60" s="68"/>
      <c r="H60" s="69"/>
      <c r="I60" s="70"/>
      <c r="J60" s="67" t="e">
        <f t="shared" si="6"/>
        <v>#DIV/0!</v>
      </c>
      <c r="K60" s="286"/>
      <c r="L60" s="69"/>
      <c r="M60" s="70"/>
      <c r="N60" s="67" t="e">
        <f t="shared" si="7"/>
        <v>#DIV/0!</v>
      </c>
      <c r="O60" s="115" t="e">
        <f t="shared" si="4"/>
        <v>#DIV/0!</v>
      </c>
    </row>
    <row r="61" spans="1:15" ht="15">
      <c r="A61" s="62" t="s">
        <v>65</v>
      </c>
      <c r="B61" s="63"/>
      <c r="C61" s="64"/>
      <c r="D61" s="65"/>
      <c r="E61" s="66"/>
      <c r="F61" s="67" t="e">
        <f t="shared" si="5"/>
        <v>#DIV/0!</v>
      </c>
      <c r="G61" s="68"/>
      <c r="H61" s="69"/>
      <c r="I61" s="70"/>
      <c r="J61" s="67" t="e">
        <f t="shared" si="6"/>
        <v>#DIV/0!</v>
      </c>
      <c r="K61" s="286"/>
      <c r="L61" s="69"/>
      <c r="M61" s="70"/>
      <c r="N61" s="67" t="e">
        <f t="shared" si="7"/>
        <v>#DIV/0!</v>
      </c>
      <c r="O61" s="115" t="e">
        <f t="shared" si="4"/>
        <v>#DIV/0!</v>
      </c>
    </row>
    <row r="62" spans="1:15" ht="15">
      <c r="A62" s="62" t="s">
        <v>66</v>
      </c>
      <c r="B62" s="63"/>
      <c r="C62" s="64"/>
      <c r="D62" s="65"/>
      <c r="E62" s="66"/>
      <c r="F62" s="67" t="e">
        <f t="shared" si="5"/>
        <v>#DIV/0!</v>
      </c>
      <c r="G62" s="68"/>
      <c r="H62" s="69"/>
      <c r="I62" s="70"/>
      <c r="J62" s="67" t="e">
        <f t="shared" si="6"/>
        <v>#DIV/0!</v>
      </c>
      <c r="K62" s="286"/>
      <c r="L62" s="69"/>
      <c r="M62" s="70"/>
      <c r="N62" s="67" t="e">
        <f t="shared" si="7"/>
        <v>#DIV/0!</v>
      </c>
      <c r="O62" s="115" t="e">
        <f t="shared" si="4"/>
        <v>#DIV/0!</v>
      </c>
    </row>
    <row r="63" spans="1:15" ht="15">
      <c r="A63" s="62" t="s">
        <v>67</v>
      </c>
      <c r="B63" s="63"/>
      <c r="C63" s="64"/>
      <c r="D63" s="65"/>
      <c r="E63" s="66"/>
      <c r="F63" s="67" t="e">
        <f t="shared" si="5"/>
        <v>#DIV/0!</v>
      </c>
      <c r="G63" s="68"/>
      <c r="H63" s="69"/>
      <c r="I63" s="70"/>
      <c r="J63" s="67" t="e">
        <f t="shared" si="6"/>
        <v>#DIV/0!</v>
      </c>
      <c r="K63" s="286"/>
      <c r="L63" s="69"/>
      <c r="M63" s="70"/>
      <c r="N63" s="67" t="e">
        <f t="shared" si="7"/>
        <v>#DIV/0!</v>
      </c>
      <c r="O63" s="115" t="e">
        <f t="shared" si="4"/>
        <v>#DIV/0!</v>
      </c>
    </row>
    <row r="64" spans="1:15" ht="15">
      <c r="A64" s="62" t="s">
        <v>68</v>
      </c>
      <c r="B64" s="63"/>
      <c r="C64" s="64"/>
      <c r="D64" s="65"/>
      <c r="E64" s="66"/>
      <c r="F64" s="67" t="e">
        <f t="shared" si="5"/>
        <v>#DIV/0!</v>
      </c>
      <c r="G64" s="68">
        <v>65630.88</v>
      </c>
      <c r="H64" s="69">
        <v>65630.88</v>
      </c>
      <c r="I64" s="70"/>
      <c r="J64" s="67">
        <f t="shared" si="6"/>
        <v>100</v>
      </c>
      <c r="K64" s="286">
        <v>65630.88</v>
      </c>
      <c r="L64" s="69">
        <v>65630.88</v>
      </c>
      <c r="M64" s="70"/>
      <c r="N64" s="67">
        <f t="shared" si="7"/>
        <v>100</v>
      </c>
      <c r="O64" s="115" t="e">
        <f t="shared" si="4"/>
        <v>#DIV/0!</v>
      </c>
    </row>
    <row r="65" spans="1:15" ht="15">
      <c r="A65" s="62" t="s">
        <v>69</v>
      </c>
      <c r="B65" s="63">
        <v>720000</v>
      </c>
      <c r="C65" s="64">
        <v>908917</v>
      </c>
      <c r="D65" s="65">
        <v>552457.3</v>
      </c>
      <c r="E65" s="66">
        <v>92519.5</v>
      </c>
      <c r="F65" s="67">
        <f t="shared" si="5"/>
        <v>71</v>
      </c>
      <c r="G65" s="68">
        <v>780000</v>
      </c>
      <c r="H65" s="69">
        <v>615510.3</v>
      </c>
      <c r="I65" s="70">
        <v>116949.5</v>
      </c>
      <c r="J65" s="67">
        <f t="shared" si="6"/>
        <v>93.9</v>
      </c>
      <c r="K65" s="286">
        <v>826194.68</v>
      </c>
      <c r="L65" s="69">
        <v>624365.18</v>
      </c>
      <c r="M65" s="70">
        <v>201829.5</v>
      </c>
      <c r="N65" s="67">
        <f t="shared" si="7"/>
        <v>100</v>
      </c>
      <c r="O65" s="115">
        <f t="shared" si="4"/>
        <v>89.6</v>
      </c>
    </row>
    <row r="66" spans="1:15" ht="15">
      <c r="A66" s="62" t="s">
        <v>70</v>
      </c>
      <c r="B66" s="63">
        <v>350</v>
      </c>
      <c r="C66" s="64">
        <v>350</v>
      </c>
      <c r="D66" s="65">
        <v>205.36</v>
      </c>
      <c r="E66" s="66"/>
      <c r="F66" s="67">
        <f t="shared" si="5"/>
        <v>58.7</v>
      </c>
      <c r="G66" s="68">
        <v>350</v>
      </c>
      <c r="H66" s="69">
        <v>339.72</v>
      </c>
      <c r="I66" s="70"/>
      <c r="J66" s="67">
        <f t="shared" si="6"/>
        <v>97.1</v>
      </c>
      <c r="K66" s="286">
        <v>445.1</v>
      </c>
      <c r="L66" s="69">
        <v>445.1</v>
      </c>
      <c r="M66" s="70"/>
      <c r="N66" s="67">
        <f t="shared" si="7"/>
        <v>100</v>
      </c>
      <c r="O66" s="115">
        <f t="shared" si="4"/>
        <v>58.7</v>
      </c>
    </row>
    <row r="67" spans="1:15" ht="15">
      <c r="A67" s="62" t="s">
        <v>71</v>
      </c>
      <c r="B67" s="63"/>
      <c r="C67" s="64"/>
      <c r="D67" s="65"/>
      <c r="E67" s="66"/>
      <c r="F67" s="67" t="e">
        <f t="shared" si="5"/>
        <v>#DIV/0!</v>
      </c>
      <c r="G67" s="68"/>
      <c r="H67" s="69"/>
      <c r="I67" s="70"/>
      <c r="J67" s="67" t="e">
        <f t="shared" si="6"/>
        <v>#DIV/0!</v>
      </c>
      <c r="K67" s="286"/>
      <c r="L67" s="69"/>
      <c r="M67" s="70"/>
      <c r="N67" s="67" t="e">
        <f t="shared" si="7"/>
        <v>#DIV/0!</v>
      </c>
      <c r="O67" s="115" t="e">
        <f t="shared" si="4"/>
        <v>#DIV/0!</v>
      </c>
    </row>
    <row r="68" spans="1:15" ht="15">
      <c r="A68" s="62" t="s">
        <v>72</v>
      </c>
      <c r="B68" s="63"/>
      <c r="C68" s="64"/>
      <c r="D68" s="65"/>
      <c r="E68" s="66"/>
      <c r="F68" s="67" t="e">
        <f t="shared" si="5"/>
        <v>#DIV/0!</v>
      </c>
      <c r="G68" s="68"/>
      <c r="H68" s="69"/>
      <c r="I68" s="70"/>
      <c r="J68" s="67" t="e">
        <f t="shared" si="6"/>
        <v>#DIV/0!</v>
      </c>
      <c r="K68" s="286"/>
      <c r="L68" s="69"/>
      <c r="M68" s="70"/>
      <c r="N68" s="67" t="e">
        <f t="shared" si="7"/>
        <v>#DIV/0!</v>
      </c>
      <c r="O68" s="115" t="e">
        <f t="shared" si="4"/>
        <v>#DIV/0!</v>
      </c>
    </row>
    <row r="69" spans="1:15" ht="15">
      <c r="A69" s="62" t="s">
        <v>73</v>
      </c>
      <c r="B69" s="63"/>
      <c r="C69" s="64"/>
      <c r="D69" s="65"/>
      <c r="E69" s="66"/>
      <c r="F69" s="67" t="e">
        <f t="shared" si="5"/>
        <v>#DIV/0!</v>
      </c>
      <c r="G69" s="68"/>
      <c r="H69" s="69"/>
      <c r="I69" s="70"/>
      <c r="J69" s="67" t="e">
        <f t="shared" si="6"/>
        <v>#DIV/0!</v>
      </c>
      <c r="K69" s="286"/>
      <c r="L69" s="69"/>
      <c r="M69" s="70"/>
      <c r="N69" s="67" t="e">
        <f t="shared" si="7"/>
        <v>#DIV/0!</v>
      </c>
      <c r="O69" s="115" t="e">
        <f t="shared" si="4"/>
        <v>#DIV/0!</v>
      </c>
    </row>
    <row r="70" spans="1:15" ht="15">
      <c r="A70" s="72" t="s">
        <v>74</v>
      </c>
      <c r="B70" s="63">
        <f>SUM(B49:B69)</f>
        <v>1410350</v>
      </c>
      <c r="C70" s="64">
        <v>1739321</v>
      </c>
      <c r="D70" s="65">
        <f>SUM(D49:D69)</f>
        <v>966410.66</v>
      </c>
      <c r="E70" s="66">
        <f>SUM(E49:E69)</f>
        <v>92519.5</v>
      </c>
      <c r="F70" s="67">
        <f t="shared" si="5"/>
        <v>60.9</v>
      </c>
      <c r="G70" s="68">
        <f>SUM(G49:G69)</f>
        <v>1535980.88</v>
      </c>
      <c r="H70" s="69">
        <f>SUM(H49:H69)</f>
        <v>1162714.06</v>
      </c>
      <c r="I70" s="70">
        <f>SUM(I49:I69)</f>
        <v>116949.5</v>
      </c>
      <c r="J70" s="67">
        <f t="shared" si="6"/>
        <v>83.3</v>
      </c>
      <c r="K70" s="68">
        <f>SUM(K49:K69)</f>
        <v>1592479.8200000003</v>
      </c>
      <c r="L70" s="69">
        <f>SUM(L49:L69)</f>
        <v>1390650.3200000003</v>
      </c>
      <c r="M70" s="70">
        <f>SUM(M49:M69)</f>
        <v>201829.5</v>
      </c>
      <c r="N70" s="67">
        <f t="shared" si="7"/>
        <v>100</v>
      </c>
      <c r="O70" s="115">
        <f t="shared" si="4"/>
        <v>75.1</v>
      </c>
    </row>
    <row r="71" spans="1:15" ht="15">
      <c r="A71" s="62" t="s">
        <v>75</v>
      </c>
      <c r="B71" s="73"/>
      <c r="C71" s="74"/>
      <c r="D71" s="75"/>
      <c r="E71" s="76"/>
      <c r="F71" s="67" t="e">
        <f t="shared" si="5"/>
        <v>#DIV/0!</v>
      </c>
      <c r="G71" s="77"/>
      <c r="H71" s="78"/>
      <c r="I71" s="79"/>
      <c r="J71" s="67" t="e">
        <f t="shared" si="6"/>
        <v>#DIV/0!</v>
      </c>
      <c r="K71" s="287"/>
      <c r="L71" s="78"/>
      <c r="M71" s="79"/>
      <c r="N71" s="67" t="e">
        <f t="shared" si="7"/>
        <v>#DIV/0!</v>
      </c>
      <c r="O71" s="115" t="e">
        <f t="shared" si="4"/>
        <v>#DIV/0!</v>
      </c>
    </row>
    <row r="72" spans="1:15" ht="15">
      <c r="A72" s="62" t="s">
        <v>76</v>
      </c>
      <c r="B72" s="188">
        <v>2591444</v>
      </c>
      <c r="C72" s="189">
        <v>2591444</v>
      </c>
      <c r="D72" s="190">
        <v>1358650.1</v>
      </c>
      <c r="E72" s="191"/>
      <c r="F72" s="260">
        <f t="shared" si="5"/>
        <v>52.4</v>
      </c>
      <c r="G72" s="292">
        <v>2591444</v>
      </c>
      <c r="H72" s="293">
        <v>1975046.6</v>
      </c>
      <c r="I72" s="294"/>
      <c r="J72" s="260">
        <f t="shared" si="6"/>
        <v>76.2</v>
      </c>
      <c r="K72" s="295">
        <v>2591444</v>
      </c>
      <c r="L72" s="293">
        <v>2591444</v>
      </c>
      <c r="M72" s="294"/>
      <c r="N72" s="260">
        <f t="shared" si="7"/>
        <v>100</v>
      </c>
      <c r="O72" s="115">
        <f t="shared" si="4"/>
        <v>52.4</v>
      </c>
    </row>
    <row r="73" spans="1:15" ht="15">
      <c r="A73" s="72" t="s">
        <v>77</v>
      </c>
      <c r="B73" s="82">
        <v>28000</v>
      </c>
      <c r="C73" s="83">
        <v>28000</v>
      </c>
      <c r="D73" s="84">
        <v>28000</v>
      </c>
      <c r="E73" s="85"/>
      <c r="F73" s="81">
        <f t="shared" si="5"/>
        <v>100</v>
      </c>
      <c r="G73" s="86">
        <v>28000</v>
      </c>
      <c r="H73" s="87">
        <v>28000</v>
      </c>
      <c r="I73" s="88"/>
      <c r="J73" s="81">
        <f t="shared" si="6"/>
        <v>100</v>
      </c>
      <c r="K73" s="86">
        <v>28000</v>
      </c>
      <c r="L73" s="87">
        <v>28000</v>
      </c>
      <c r="M73" s="88"/>
      <c r="N73" s="81">
        <f t="shared" si="7"/>
        <v>100</v>
      </c>
      <c r="O73" s="115">
        <f t="shared" si="4"/>
        <v>100</v>
      </c>
    </row>
    <row r="74" spans="1:15" ht="15">
      <c r="A74" s="62" t="s">
        <v>78</v>
      </c>
      <c r="B74" s="63">
        <v>11828333.6</v>
      </c>
      <c r="C74" s="64">
        <v>11828333.6</v>
      </c>
      <c r="D74" s="65">
        <v>6389271.6</v>
      </c>
      <c r="E74" s="66"/>
      <c r="F74" s="81">
        <f t="shared" si="5"/>
        <v>54</v>
      </c>
      <c r="G74" s="68">
        <v>11625111.6</v>
      </c>
      <c r="H74" s="69">
        <v>9113331.6</v>
      </c>
      <c r="I74" s="70"/>
      <c r="J74" s="81">
        <f t="shared" si="6"/>
        <v>78.4</v>
      </c>
      <c r="K74" s="68">
        <v>11183309</v>
      </c>
      <c r="L74" s="69">
        <v>11183309</v>
      </c>
      <c r="M74" s="70"/>
      <c r="N74" s="81">
        <f t="shared" si="7"/>
        <v>100</v>
      </c>
      <c r="O74" s="115">
        <f t="shared" si="4"/>
        <v>54</v>
      </c>
    </row>
    <row r="75" spans="1:15" ht="15">
      <c r="A75" s="62" t="s">
        <v>79</v>
      </c>
      <c r="B75" s="63"/>
      <c r="C75" s="64"/>
      <c r="D75" s="65"/>
      <c r="E75" s="66"/>
      <c r="F75" s="67" t="e">
        <f t="shared" si="5"/>
        <v>#DIV/0!</v>
      </c>
      <c r="G75" s="68"/>
      <c r="H75" s="69"/>
      <c r="I75" s="70"/>
      <c r="J75" s="67" t="e">
        <f t="shared" si="6"/>
        <v>#DIV/0!</v>
      </c>
      <c r="K75" s="68"/>
      <c r="L75" s="69"/>
      <c r="M75" s="70"/>
      <c r="N75" s="67" t="e">
        <f t="shared" si="7"/>
        <v>#DIV/0!</v>
      </c>
      <c r="O75" s="115" t="e">
        <f t="shared" si="4"/>
        <v>#DIV/0!</v>
      </c>
    </row>
    <row r="76" spans="1:15" ht="15">
      <c r="A76" s="62" t="s">
        <v>80</v>
      </c>
      <c r="B76" s="63"/>
      <c r="C76" s="64"/>
      <c r="D76" s="65"/>
      <c r="E76" s="66"/>
      <c r="F76" s="81" t="e">
        <f t="shared" si="5"/>
        <v>#DIV/0!</v>
      </c>
      <c r="G76" s="68"/>
      <c r="H76" s="69"/>
      <c r="I76" s="70"/>
      <c r="J76" s="81" t="e">
        <f t="shared" si="6"/>
        <v>#DIV/0!</v>
      </c>
      <c r="K76" s="68"/>
      <c r="L76" s="69"/>
      <c r="M76" s="70"/>
      <c r="N76" s="81" t="e">
        <f t="shared" si="7"/>
        <v>#DIV/0!</v>
      </c>
      <c r="O76" s="115" t="e">
        <f t="shared" si="4"/>
        <v>#DIV/0!</v>
      </c>
    </row>
    <row r="77" spans="1:15" ht="15">
      <c r="A77" s="72" t="s">
        <v>81</v>
      </c>
      <c r="B77" s="63"/>
      <c r="C77" s="64"/>
      <c r="D77" s="65"/>
      <c r="E77" s="66"/>
      <c r="F77" s="81" t="e">
        <f t="shared" si="5"/>
        <v>#DIV/0!</v>
      </c>
      <c r="G77" s="68"/>
      <c r="H77" s="69"/>
      <c r="I77" s="70"/>
      <c r="J77" s="81" t="e">
        <f t="shared" si="6"/>
        <v>#DIV/0!</v>
      </c>
      <c r="K77" s="68"/>
      <c r="L77" s="69"/>
      <c r="M77" s="70"/>
      <c r="N77" s="81" t="e">
        <f t="shared" si="7"/>
        <v>#DIV/0!</v>
      </c>
      <c r="O77" s="115" t="e">
        <f t="shared" si="4"/>
        <v>#DIV/0!</v>
      </c>
    </row>
    <row r="78" spans="1:15" ht="15">
      <c r="A78" s="72" t="s">
        <v>82</v>
      </c>
      <c r="B78" s="63">
        <f>SUM(B72:B77)</f>
        <v>14447777.6</v>
      </c>
      <c r="C78" s="64">
        <f>SUM(C72:C77)</f>
        <v>14447777.6</v>
      </c>
      <c r="D78" s="65">
        <f>SUM(D72:D77)</f>
        <v>7775921.699999999</v>
      </c>
      <c r="E78" s="66">
        <f>SUM(E72:E77)</f>
        <v>0</v>
      </c>
      <c r="F78" s="67">
        <f t="shared" si="5"/>
        <v>53.8</v>
      </c>
      <c r="G78" s="68">
        <f>SUM(G72:G77)</f>
        <v>14244555.6</v>
      </c>
      <c r="H78" s="69">
        <f>SUM(H72:H77)</f>
        <v>11116378.2</v>
      </c>
      <c r="I78" s="70">
        <f>SUM(I72:I77)</f>
        <v>0</v>
      </c>
      <c r="J78" s="67">
        <f t="shared" si="6"/>
        <v>78</v>
      </c>
      <c r="K78" s="68">
        <f>SUM(K72:K77)</f>
        <v>13802753</v>
      </c>
      <c r="L78" s="69">
        <f>SUM(L72:L77)</f>
        <v>13802753</v>
      </c>
      <c r="M78" s="70">
        <f>SUM(M72:M77)</f>
        <v>0</v>
      </c>
      <c r="N78" s="67">
        <f t="shared" si="7"/>
        <v>100</v>
      </c>
      <c r="O78" s="115">
        <f t="shared" si="4"/>
        <v>53.8</v>
      </c>
    </row>
    <row r="79" spans="1:15" ht="15.75" thickBot="1">
      <c r="A79" s="89" t="s">
        <v>83</v>
      </c>
      <c r="B79" s="73">
        <f>B70+B78</f>
        <v>15858127.6</v>
      </c>
      <c r="C79" s="74">
        <f>C70+C78</f>
        <v>16187098.6</v>
      </c>
      <c r="D79" s="75">
        <f>D70+D78</f>
        <v>8742332.36</v>
      </c>
      <c r="E79" s="76">
        <f>E70+E78</f>
        <v>92519.5</v>
      </c>
      <c r="F79" s="81">
        <f t="shared" si="5"/>
        <v>54.6</v>
      </c>
      <c r="G79" s="77">
        <f>G70+G78</f>
        <v>15780536.48</v>
      </c>
      <c r="H79" s="78">
        <f>H70+H78</f>
        <v>12279092.26</v>
      </c>
      <c r="I79" s="78">
        <f>I70+I78</f>
        <v>116949.5</v>
      </c>
      <c r="J79" s="81">
        <f t="shared" si="6"/>
        <v>78.6</v>
      </c>
      <c r="K79" s="77">
        <f>K70+K78</f>
        <v>15395232.82</v>
      </c>
      <c r="L79" s="78">
        <f>L70+L78</f>
        <v>15193403.32</v>
      </c>
      <c r="M79" s="79">
        <f>M70+M78</f>
        <v>201829.5</v>
      </c>
      <c r="N79" s="81">
        <f t="shared" si="7"/>
        <v>100</v>
      </c>
      <c r="O79" s="115">
        <f t="shared" si="4"/>
        <v>55.7</v>
      </c>
    </row>
    <row r="80" spans="1:15" ht="15.75" thickBot="1">
      <c r="A80" s="90" t="s">
        <v>84</v>
      </c>
      <c r="B80" s="91">
        <f>B79-B32</f>
        <v>0</v>
      </c>
      <c r="C80" s="91">
        <f>C79-C32</f>
        <v>0</v>
      </c>
      <c r="D80" s="91">
        <f>D79-D32</f>
        <v>910875.9099999992</v>
      </c>
      <c r="E80" s="91">
        <f>E79-E32</f>
        <v>67070.5</v>
      </c>
      <c r="F80" s="92" t="e">
        <f t="shared" si="5"/>
        <v>#DIV/0!</v>
      </c>
      <c r="G80" s="282">
        <f>G79-G32</f>
        <v>0</v>
      </c>
      <c r="H80" s="282">
        <f>H79-H32</f>
        <v>1016214.2599999998</v>
      </c>
      <c r="I80" s="282">
        <f>I79-I32</f>
        <v>91500.5</v>
      </c>
      <c r="J80" s="92" t="e">
        <f t="shared" si="6"/>
        <v>#DIV/0!</v>
      </c>
      <c r="K80" s="282">
        <f>K79-K32</f>
        <v>-154738.9699999988</v>
      </c>
      <c r="L80" s="282">
        <f>L79-L32</f>
        <v>-276956.7199999988</v>
      </c>
      <c r="M80" s="282">
        <f>M79-M32</f>
        <v>122217.75</v>
      </c>
      <c r="N80" s="92">
        <f t="shared" si="7"/>
        <v>100</v>
      </c>
      <c r="O80" s="115" t="e">
        <f t="shared" si="4"/>
        <v>#DIV/0!</v>
      </c>
    </row>
    <row r="81" spans="1:15" ht="15" customHeight="1" thickBot="1">
      <c r="A81" s="195" t="s">
        <v>94</v>
      </c>
      <c r="B81" s="200"/>
      <c r="C81" s="200"/>
      <c r="D81" s="198">
        <f>D80+E80</f>
        <v>977946.4099999992</v>
      </c>
      <c r="E81" s="199"/>
      <c r="F81" s="199"/>
      <c r="G81" s="283"/>
      <c r="H81" s="284">
        <f>H80+I80</f>
        <v>1107714.7599999998</v>
      </c>
      <c r="I81" s="283"/>
      <c r="J81" s="199"/>
      <c r="K81" s="283"/>
      <c r="L81" s="284">
        <f>L80+M80</f>
        <v>-154738.9699999988</v>
      </c>
      <c r="M81" s="288"/>
      <c r="N81" s="200"/>
      <c r="O81" s="147"/>
    </row>
    <row r="82" spans="1:15" ht="15" customHeight="1">
      <c r="A82" s="143"/>
      <c r="B82" s="144"/>
      <c r="C82" s="144"/>
      <c r="D82" s="144"/>
      <c r="E82" s="144"/>
      <c r="F82" s="144"/>
      <c r="G82" s="144"/>
      <c r="H82" s="192"/>
      <c r="I82" s="144"/>
      <c r="J82" s="144"/>
      <c r="K82" s="144"/>
      <c r="L82" s="144"/>
      <c r="M82" s="144"/>
      <c r="N82" s="144"/>
      <c r="O82" s="144"/>
    </row>
    <row r="83" spans="2:8" ht="15">
      <c r="B83" s="104"/>
      <c r="H83" s="53" t="s">
        <v>124</v>
      </c>
    </row>
    <row r="84" spans="1:8" ht="15">
      <c r="A84" s="93" t="s">
        <v>85</v>
      </c>
      <c r="H84" s="53" t="s">
        <v>125</v>
      </c>
    </row>
    <row r="85" ht="15.75" thickBot="1">
      <c r="H85" s="53" t="s">
        <v>126</v>
      </c>
    </row>
    <row r="86" spans="1:8" ht="15">
      <c r="A86" s="37"/>
      <c r="B86" s="109" t="s">
        <v>10</v>
      </c>
      <c r="C86" s="103" t="s">
        <v>14</v>
      </c>
      <c r="D86" s="6" t="s">
        <v>15</v>
      </c>
      <c r="E86" s="33"/>
      <c r="G86" s="270"/>
      <c r="H86" s="53" t="s">
        <v>127</v>
      </c>
    </row>
    <row r="87" spans="1:8" ht="15">
      <c r="A87" s="41" t="s">
        <v>86</v>
      </c>
      <c r="B87" s="261">
        <v>453028.07</v>
      </c>
      <c r="C87" s="296">
        <v>65900</v>
      </c>
      <c r="D87" s="98">
        <v>20760</v>
      </c>
      <c r="E87" s="33"/>
      <c r="H87" s="53" t="s">
        <v>128</v>
      </c>
    </row>
    <row r="88" spans="1:8" ht="15">
      <c r="A88" s="99" t="s">
        <v>87</v>
      </c>
      <c r="B88" s="261">
        <v>3000</v>
      </c>
      <c r="C88" s="296">
        <v>3000</v>
      </c>
      <c r="D88" s="98">
        <v>3000</v>
      </c>
      <c r="E88" s="33"/>
      <c r="H88" s="53" t="s">
        <v>129</v>
      </c>
    </row>
    <row r="89" spans="1:8" ht="15">
      <c r="A89" s="99" t="s">
        <v>88</v>
      </c>
      <c r="B89" s="261">
        <v>24254510.01</v>
      </c>
      <c r="C89" s="296">
        <v>988854.58</v>
      </c>
      <c r="D89" s="98">
        <v>186313.35</v>
      </c>
      <c r="E89" s="33"/>
      <c r="H89" s="53" t="s">
        <v>130</v>
      </c>
    </row>
    <row r="90" spans="1:8" ht="15.75" thickBot="1">
      <c r="A90" s="46" t="s">
        <v>89</v>
      </c>
      <c r="B90" s="262">
        <v>0</v>
      </c>
      <c r="C90" s="297">
        <v>0</v>
      </c>
      <c r="D90" s="102">
        <v>0</v>
      </c>
      <c r="E90" s="33"/>
      <c r="H90" s="53" t="s">
        <v>131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2012-03-21T09:05:32Z</cp:lastPrinted>
  <dcterms:created xsi:type="dcterms:W3CDTF">2011-02-22T08:19:11Z</dcterms:created>
  <dcterms:modified xsi:type="dcterms:W3CDTF">2012-03-21T09:05:49Z</dcterms:modified>
  <cp:category/>
  <cp:version/>
  <cp:contentType/>
  <cp:contentStatus/>
</cp:coreProperties>
</file>