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0"/>
  </bookViews>
  <sheets>
    <sheet name="ŠJ Školní" sheetId="1" r:id="rId1"/>
    <sheet name="ŠJ K Zátiš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<sst xmlns="http://schemas.openxmlformats.org/spreadsheetml/2006/main" count="280" uniqueCount="101">
  <si>
    <t>V Ý N O S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</si>
  <si>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</si>
  <si>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</si>
  <si>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</si>
  <si>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</si>
  <si>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</si>
  <si>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</si>
  <si>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</si>
  <si>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</si>
  <si>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</si>
  <si>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</si>
  <si>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</si>
  <si>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</si>
  <si>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</si>
  <si>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</si>
  <si>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</si>
  <si>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</si>
  <si>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</si>
  <si>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</si>
  <si>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</si>
  <si>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</si>
  <si>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</si>
  <si>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</si>
  <si>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</si>
  <si>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</si>
  <si>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</si>
  <si>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</si>
  <si>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</si>
  <si>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</si>
  <si>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</si>
  <si>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</si>
  <si>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</si>
  <si>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</si>
  <si>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</si>
  <si>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</si>
  <si>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</si>
  <si>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</si>
  <si>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</si>
  <si>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</si>
  <si>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</si>
  <si>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</si>
  <si>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</si>
  <si>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</si>
  <si>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</si>
  <si>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</si>
  <si>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</si>
  <si>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</si>
  <si>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</si>
  <si>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</si>
  <si>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</si>
  <si>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</si>
  <si>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</si>
  <si>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</si>
  <si>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>dobr.-1153,28</t>
  </si>
  <si>
    <t>N Á K L A D Y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</si>
  <si>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</si>
  <si>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</si>
  <si>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</si>
  <si>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</si>
  <si>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</si>
  <si>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</si>
  <si>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</si>
  <si>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</si>
  <si>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</si>
  <si>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</si>
  <si>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</si>
  <si>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</si>
  <si>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</si>
  <si>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</si>
  <si>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</si>
  <si>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</si>
  <si>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</si>
  <si>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</si>
  <si>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</si>
  <si>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</si>
  <si>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</si>
  <si>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</si>
  <si>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</si>
  <si>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</si>
  <si>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</si>
  <si>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</si>
  <si>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</si>
  <si>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</si>
  <si>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</si>
  <si>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</si>
  <si>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</si>
  <si>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</si>
  <si>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</si>
  <si>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</si>
  <si>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</si>
  <si>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% čerp</t>
  </si>
  <si>
    <t>RS</t>
  </si>
  <si>
    <t>548 tvorba fondů</t>
  </si>
  <si>
    <t>celkový hosp. výsledek</t>
  </si>
  <si>
    <t>1) Z investičního fondu byly v průběhu roku čerpány prostředky na malování a úpravy prostor ŠJ.</t>
  </si>
  <si>
    <t>2) Byly prováděny běžné i mimořádné opravy strojů v kuchyni a oprava polic a regálů.</t>
  </si>
  <si>
    <t>Školní jídelna, Příbram VIII, Školní 75</t>
  </si>
  <si>
    <r>
      <t>Š</t>
    </r>
    <r>
      <rPr>
        <b/>
        <sz val="11"/>
        <color indexed="8"/>
        <rFont val="Calibri"/>
        <family val="2"/>
      </rPr>
      <t>kolní jídelna, Příbram II, K Zátiší 274</t>
    </r>
  </si>
  <si>
    <t>1) Větší opravy byly financovány z výnosů doplňkové činnosti (oprava sociálního zařízení).</t>
  </si>
  <si>
    <t>2) Z rezervního fondu bylo použito 95 000,- Kč k časovému překlenutí dočasného nesouladu mezi</t>
  </si>
  <si>
    <t>výnosy a náklady.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</si>
</sst>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/>
    </xf>
    <xf numFmtId="4" fontId="4" fillId="0" borderId="4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47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0" fillId="0" borderId="52" xfId="0" applyFill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3" fillId="0" borderId="41" xfId="0" applyFont="1" applyBorder="1" applyAlignment="1">
      <alignment/>
    </xf>
    <xf numFmtId="4" fontId="5" fillId="0" borderId="42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4" fontId="5" fillId="0" borderId="54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" fontId="0" fillId="0" borderId="49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44" xfId="0" applyNumberFormat="1" applyFont="1" applyBorder="1" applyAlignment="1">
      <alignment horizontal="right"/>
    </xf>
    <xf numFmtId="4" fontId="8" fillId="0" borderId="43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53" xfId="0" applyNumberFormat="1" applyFont="1" applyBorder="1" applyAlignment="1">
      <alignment horizontal="right"/>
    </xf>
    <xf numFmtId="4" fontId="9" fillId="0" borderId="54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4" fillId="0" borderId="4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4" fillId="0" borderId="57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7" fillId="0" borderId="41" xfId="0" applyFont="1" applyBorder="1" applyAlignment="1">
      <alignment horizontal="center"/>
    </xf>
    <xf numFmtId="0" fontId="27" fillId="0" borderId="58" xfId="0" applyFont="1" applyBorder="1" applyAlignment="1">
      <alignment/>
    </xf>
    <xf numFmtId="0" fontId="27" fillId="0" borderId="53" xfId="0" applyFont="1" applyBorder="1" applyAlignment="1">
      <alignment/>
    </xf>
    <xf numFmtId="4" fontId="27" fillId="0" borderId="42" xfId="0" applyNumberFormat="1" applyFont="1" applyBorder="1" applyAlignment="1">
      <alignment/>
    </xf>
    <xf numFmtId="0" fontId="27" fillId="0" borderId="42" xfId="0" applyFont="1" applyBorder="1" applyAlignment="1">
      <alignment/>
    </xf>
    <xf numFmtId="4" fontId="0" fillId="0" borderId="0" xfId="0" applyNumberFormat="1" applyAlignment="1">
      <alignment horizontal="left"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PageLayoutView="0" workbookViewId="0" topLeftCell="A64">
      <selection activeCell="Q88" sqref="Q88"/>
    </sheetView>
  </sheetViews>
  <sheetFormatPr defaultColWidth="9.140625" defaultRowHeight="15"/>
  <cols>
    <col min="1" max="1" width="22.421875" style="0" customWidth="1"/>
    <col min="2" max="2" width="12.7109375" style="2" customWidth="1"/>
    <col min="3" max="5" width="12.7109375" style="0" customWidth="1"/>
    <col min="6" max="6" width="6.57421875" style="0" customWidth="1"/>
    <col min="7" max="9" width="12.7109375" style="0" customWidth="1"/>
    <col min="10" max="10" width="6.57421875" style="0" customWidth="1"/>
    <col min="11" max="13" width="12.7109375" style="0" customWidth="1"/>
    <col min="14" max="14" width="6.57421875" style="0" customWidth="1"/>
    <col min="15" max="15" width="7.00390625" style="0" bestFit="1" customWidth="1"/>
  </cols>
  <sheetData>
    <row r="1" ht="15">
      <c r="H1" s="143" t="s">
        <v>96</v>
      </c>
    </row>
    <row r="2" spans="1:14" ht="16.5" thickBot="1">
      <c r="A2" s="3" t="s">
        <v>54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4" t="s">
        <v>2</v>
      </c>
      <c r="B3" s="5" t="s">
        <v>3</v>
      </c>
      <c r="C3" s="10" t="s">
        <v>4</v>
      </c>
      <c r="D3" s="11" t="s">
        <v>5</v>
      </c>
      <c r="E3" s="62"/>
      <c r="F3" s="52" t="s">
        <v>6</v>
      </c>
      <c r="G3" s="6" t="s">
        <v>4</v>
      </c>
      <c r="H3" s="11" t="s">
        <v>7</v>
      </c>
      <c r="I3" s="62"/>
      <c r="J3" s="52" t="s">
        <v>6</v>
      </c>
      <c r="K3" s="63" t="s">
        <v>4</v>
      </c>
      <c r="L3" s="11" t="s">
        <v>8</v>
      </c>
      <c r="M3" s="62"/>
      <c r="N3" s="52" t="s">
        <v>6</v>
      </c>
      <c r="O3" s="133" t="s">
        <v>90</v>
      </c>
    </row>
    <row r="4" spans="1:15" ht="15.75" thickBot="1">
      <c r="A4" s="14"/>
      <c r="B4" s="15" t="s">
        <v>9</v>
      </c>
      <c r="C4" s="20" t="s">
        <v>10</v>
      </c>
      <c r="D4" s="21" t="s">
        <v>11</v>
      </c>
      <c r="E4" s="21" t="s">
        <v>12</v>
      </c>
      <c r="F4" s="18" t="s">
        <v>13</v>
      </c>
      <c r="G4" s="16" t="s">
        <v>14</v>
      </c>
      <c r="H4" s="21" t="s">
        <v>11</v>
      </c>
      <c r="I4" s="21" t="s">
        <v>12</v>
      </c>
      <c r="J4" s="18" t="s">
        <v>13</v>
      </c>
      <c r="K4" s="64" t="s">
        <v>15</v>
      </c>
      <c r="L4" s="21" t="s">
        <v>11</v>
      </c>
      <c r="M4" s="21" t="s">
        <v>12</v>
      </c>
      <c r="N4" s="18" t="s">
        <v>13</v>
      </c>
      <c r="O4" s="134" t="s">
        <v>91</v>
      </c>
    </row>
    <row r="5" spans="1:15" ht="15">
      <c r="A5" s="65" t="s">
        <v>55</v>
      </c>
      <c r="B5" s="25">
        <v>4466094</v>
      </c>
      <c r="C5" s="26">
        <v>4466094</v>
      </c>
      <c r="D5" s="66">
        <v>1458066.83</v>
      </c>
      <c r="E5" s="66">
        <v>719671.94</v>
      </c>
      <c r="F5" s="67">
        <f>ROUND((D5+E5)/(C5/100),1)</f>
        <v>48.8</v>
      </c>
      <c r="G5" s="68">
        <v>4466094</v>
      </c>
      <c r="H5" s="66">
        <v>1702937.53</v>
      </c>
      <c r="I5" s="66">
        <v>912866.81</v>
      </c>
      <c r="J5" s="67">
        <f>ROUND((H5+I5)/(G5/100),1)</f>
        <v>58.6</v>
      </c>
      <c r="K5" s="69">
        <v>3660000</v>
      </c>
      <c r="L5" s="66">
        <v>2404233.73</v>
      </c>
      <c r="M5" s="66">
        <v>1247170.91</v>
      </c>
      <c r="N5" s="67">
        <f>ROUND((L5+M5)/(K5/100),1)</f>
        <v>99.8</v>
      </c>
      <c r="O5" s="25">
        <f aca="true" t="shared" si="0" ref="O5:O33">ROUND((L5+M5)/(B5/100),1)</f>
        <v>81.8</v>
      </c>
    </row>
    <row r="6" spans="1:15" ht="15">
      <c r="A6" s="70" t="s">
        <v>56</v>
      </c>
      <c r="B6" s="31">
        <v>350000</v>
      </c>
      <c r="C6" s="32">
        <v>350000</v>
      </c>
      <c r="D6" s="71">
        <v>124374.36</v>
      </c>
      <c r="E6" s="71">
        <v>31093.4</v>
      </c>
      <c r="F6" s="56">
        <f aca="true" t="shared" si="1" ref="F6:F33">ROUND((D6+E6)/(C6/100),1)</f>
        <v>44.4</v>
      </c>
      <c r="G6" s="55">
        <v>350000</v>
      </c>
      <c r="H6" s="71">
        <v>154861.79</v>
      </c>
      <c r="I6" s="71">
        <v>38715.4</v>
      </c>
      <c r="J6" s="56">
        <f aca="true" t="shared" si="2" ref="J6:J33">ROUND((H6+I6)/(G6/100),1)</f>
        <v>55.3</v>
      </c>
      <c r="K6" s="72">
        <v>300000</v>
      </c>
      <c r="L6" s="71">
        <v>232648.11</v>
      </c>
      <c r="M6" s="71">
        <v>58162.4</v>
      </c>
      <c r="N6" s="56">
        <f aca="true" t="shared" si="3" ref="N6:N33">ROUND((L6+M6)/(K6/100),1)</f>
        <v>96.9</v>
      </c>
      <c r="O6" s="31">
        <f t="shared" si="0"/>
        <v>83.1</v>
      </c>
    </row>
    <row r="7" spans="1:15" ht="15">
      <c r="A7" s="70" t="s">
        <v>57</v>
      </c>
      <c r="B7" s="31">
        <v>50000</v>
      </c>
      <c r="C7" s="32">
        <v>50000</v>
      </c>
      <c r="D7" s="71">
        <v>11823.12</v>
      </c>
      <c r="E7" s="71">
        <v>2955.2</v>
      </c>
      <c r="F7" s="56">
        <f t="shared" si="1"/>
        <v>29.6</v>
      </c>
      <c r="G7" s="55">
        <v>50000</v>
      </c>
      <c r="H7" s="71">
        <v>18995.79</v>
      </c>
      <c r="I7" s="71">
        <v>4749.2</v>
      </c>
      <c r="J7" s="56">
        <f t="shared" si="2"/>
        <v>47.5</v>
      </c>
      <c r="K7" s="72">
        <v>35000</v>
      </c>
      <c r="L7" s="71">
        <v>26169.46</v>
      </c>
      <c r="M7" s="71">
        <v>6542.2</v>
      </c>
      <c r="N7" s="56">
        <f t="shared" si="3"/>
        <v>93.5</v>
      </c>
      <c r="O7" s="31">
        <f t="shared" si="0"/>
        <v>65.4</v>
      </c>
    </row>
    <row r="8" spans="1:15" ht="15">
      <c r="A8" s="70" t="s">
        <v>58</v>
      </c>
      <c r="B8" s="31">
        <v>120000</v>
      </c>
      <c r="C8" s="32">
        <v>120000</v>
      </c>
      <c r="D8" s="71">
        <v>47278.01</v>
      </c>
      <c r="E8" s="71">
        <v>11819.2</v>
      </c>
      <c r="F8" s="56">
        <f t="shared" si="1"/>
        <v>49.2</v>
      </c>
      <c r="G8" s="55">
        <v>120000</v>
      </c>
      <c r="H8" s="71">
        <v>63150.6</v>
      </c>
      <c r="I8" s="71">
        <v>15787.2</v>
      </c>
      <c r="J8" s="56">
        <f t="shared" si="2"/>
        <v>65.8</v>
      </c>
      <c r="K8" s="72">
        <v>190000</v>
      </c>
      <c r="L8" s="71">
        <v>150529</v>
      </c>
      <c r="M8" s="71">
        <v>37633</v>
      </c>
      <c r="N8" s="56">
        <f t="shared" si="3"/>
        <v>99</v>
      </c>
      <c r="O8" s="31">
        <f t="shared" si="0"/>
        <v>156.8</v>
      </c>
    </row>
    <row r="9" spans="1:15" ht="15">
      <c r="A9" s="70" t="s">
        <v>59</v>
      </c>
      <c r="B9" s="31">
        <v>200000</v>
      </c>
      <c r="C9" s="32">
        <v>200000</v>
      </c>
      <c r="D9" s="71">
        <v>78529</v>
      </c>
      <c r="E9" s="71">
        <v>19633</v>
      </c>
      <c r="F9" s="56">
        <f t="shared" si="1"/>
        <v>49.1</v>
      </c>
      <c r="G9" s="55">
        <v>200000</v>
      </c>
      <c r="H9" s="71">
        <v>78529</v>
      </c>
      <c r="I9" s="71">
        <v>19633</v>
      </c>
      <c r="J9" s="56">
        <f t="shared" si="2"/>
        <v>49.1</v>
      </c>
      <c r="K9" s="72">
        <v>106000</v>
      </c>
      <c r="L9" s="71">
        <v>84794.23</v>
      </c>
      <c r="M9" s="71">
        <v>21198.2</v>
      </c>
      <c r="N9" s="56">
        <f t="shared" si="3"/>
        <v>100</v>
      </c>
      <c r="O9" s="31">
        <f t="shared" si="0"/>
        <v>53</v>
      </c>
    </row>
    <row r="10" spans="1:15" ht="15">
      <c r="A10" s="70" t="s">
        <v>60</v>
      </c>
      <c r="B10" s="31"/>
      <c r="C10" s="32"/>
      <c r="D10" s="71"/>
      <c r="E10" s="71"/>
      <c r="F10" s="56" t="e">
        <f t="shared" si="1"/>
        <v>#DIV/0!</v>
      </c>
      <c r="G10" s="55"/>
      <c r="H10" s="71"/>
      <c r="I10" s="71"/>
      <c r="J10" s="56" t="e">
        <f t="shared" si="2"/>
        <v>#DIV/0!</v>
      </c>
      <c r="K10" s="72"/>
      <c r="L10" s="71"/>
      <c r="M10" s="71"/>
      <c r="N10" s="56" t="e">
        <f t="shared" si="3"/>
        <v>#DIV/0!</v>
      </c>
      <c r="O10" s="31" t="e">
        <f t="shared" si="0"/>
        <v>#DIV/0!</v>
      </c>
    </row>
    <row r="11" spans="1:15" ht="15">
      <c r="A11" s="70" t="s">
        <v>61</v>
      </c>
      <c r="B11" s="31"/>
      <c r="C11" s="32"/>
      <c r="D11" s="71"/>
      <c r="E11" s="71"/>
      <c r="F11" s="56" t="e">
        <f t="shared" si="1"/>
        <v>#DIV/0!</v>
      </c>
      <c r="G11" s="55"/>
      <c r="H11" s="71"/>
      <c r="I11" s="71"/>
      <c r="J11" s="56" t="e">
        <f t="shared" si="2"/>
        <v>#DIV/0!</v>
      </c>
      <c r="K11" s="72"/>
      <c r="L11" s="71"/>
      <c r="M11" s="71"/>
      <c r="N11" s="56" t="e">
        <f t="shared" si="3"/>
        <v>#DIV/0!</v>
      </c>
      <c r="O11" s="31" t="e">
        <f t="shared" si="0"/>
        <v>#DIV/0!</v>
      </c>
    </row>
    <row r="12" spans="1:15" ht="15">
      <c r="A12" s="70" t="s">
        <v>62</v>
      </c>
      <c r="B12" s="31">
        <v>400000</v>
      </c>
      <c r="C12" s="32">
        <v>400000</v>
      </c>
      <c r="D12" s="71">
        <v>175215.34</v>
      </c>
      <c r="E12" s="71">
        <v>43804</v>
      </c>
      <c r="F12" s="56">
        <f t="shared" si="1"/>
        <v>54.8</v>
      </c>
      <c r="G12" s="55">
        <v>400000</v>
      </c>
      <c r="H12" s="71">
        <v>221017.67</v>
      </c>
      <c r="I12" s="71">
        <v>55255</v>
      </c>
      <c r="J12" s="56">
        <f t="shared" si="2"/>
        <v>69.1</v>
      </c>
      <c r="K12" s="72">
        <v>300000</v>
      </c>
      <c r="L12" s="71">
        <v>144087.17</v>
      </c>
      <c r="M12" s="71">
        <v>148267</v>
      </c>
      <c r="N12" s="56">
        <f t="shared" si="3"/>
        <v>97.5</v>
      </c>
      <c r="O12" s="31">
        <f t="shared" si="0"/>
        <v>73.1</v>
      </c>
    </row>
    <row r="13" spans="1:15" ht="15">
      <c r="A13" s="70" t="s">
        <v>63</v>
      </c>
      <c r="B13" s="31">
        <v>3000</v>
      </c>
      <c r="C13" s="32">
        <v>3000</v>
      </c>
      <c r="D13" s="71">
        <v>837.51</v>
      </c>
      <c r="E13" s="71">
        <v>208.6</v>
      </c>
      <c r="F13" s="56">
        <f t="shared" si="1"/>
        <v>34.9</v>
      </c>
      <c r="G13" s="55">
        <v>3000</v>
      </c>
      <c r="H13" s="71">
        <v>1361.87</v>
      </c>
      <c r="I13" s="71">
        <v>340.6</v>
      </c>
      <c r="J13" s="56">
        <f t="shared" si="2"/>
        <v>56.7</v>
      </c>
      <c r="K13" s="72">
        <v>4200</v>
      </c>
      <c r="L13" s="71">
        <v>3328.99</v>
      </c>
      <c r="M13" s="71">
        <v>832.6</v>
      </c>
      <c r="N13" s="56">
        <f t="shared" si="3"/>
        <v>99.1</v>
      </c>
      <c r="O13" s="31">
        <f t="shared" si="0"/>
        <v>138.7</v>
      </c>
    </row>
    <row r="14" spans="1:15" ht="15">
      <c r="A14" s="70" t="s">
        <v>64</v>
      </c>
      <c r="B14" s="31">
        <v>3000</v>
      </c>
      <c r="C14" s="32">
        <v>3000</v>
      </c>
      <c r="D14" s="71">
        <v>0</v>
      </c>
      <c r="E14" s="71">
        <v>0</v>
      </c>
      <c r="F14" s="56">
        <f t="shared" si="1"/>
        <v>0</v>
      </c>
      <c r="G14" s="55">
        <v>3000</v>
      </c>
      <c r="H14" s="71">
        <v>0</v>
      </c>
      <c r="I14" s="71">
        <v>0</v>
      </c>
      <c r="J14" s="56">
        <f t="shared" si="2"/>
        <v>0</v>
      </c>
      <c r="K14" s="72">
        <v>3000</v>
      </c>
      <c r="L14" s="71">
        <v>3045</v>
      </c>
      <c r="M14" s="71">
        <v>0</v>
      </c>
      <c r="N14" s="56">
        <f t="shared" si="3"/>
        <v>101.5</v>
      </c>
      <c r="O14" s="31">
        <f t="shared" si="0"/>
        <v>101.5</v>
      </c>
    </row>
    <row r="15" spans="1:15" ht="15">
      <c r="A15" s="70" t="s">
        <v>65</v>
      </c>
      <c r="B15" s="31">
        <v>225000</v>
      </c>
      <c r="C15" s="32">
        <v>225000</v>
      </c>
      <c r="D15" s="71">
        <v>86386.54</v>
      </c>
      <c r="E15" s="71">
        <v>21595.2</v>
      </c>
      <c r="F15" s="56">
        <f t="shared" si="1"/>
        <v>48</v>
      </c>
      <c r="G15" s="55">
        <v>225000</v>
      </c>
      <c r="H15" s="71">
        <v>122749.55</v>
      </c>
      <c r="I15" s="71">
        <v>29721.2</v>
      </c>
      <c r="J15" s="56"/>
      <c r="K15" s="72">
        <v>180000</v>
      </c>
      <c r="L15" s="71">
        <v>138286.11</v>
      </c>
      <c r="M15" s="71">
        <v>34179.2</v>
      </c>
      <c r="N15" s="56">
        <f t="shared" si="3"/>
        <v>95.8</v>
      </c>
      <c r="O15" s="31">
        <f t="shared" si="0"/>
        <v>76.7</v>
      </c>
    </row>
    <row r="16" spans="1:15" ht="15">
      <c r="A16" s="70" t="s">
        <v>66</v>
      </c>
      <c r="B16" s="31">
        <v>2979000</v>
      </c>
      <c r="C16" s="32">
        <v>2979000</v>
      </c>
      <c r="D16" s="71">
        <v>1245606</v>
      </c>
      <c r="E16" s="71">
        <v>224742</v>
      </c>
      <c r="F16" s="56">
        <f t="shared" si="1"/>
        <v>49.4</v>
      </c>
      <c r="G16" s="55">
        <v>2979000</v>
      </c>
      <c r="H16" s="71">
        <v>1871921</v>
      </c>
      <c r="I16" s="71">
        <v>328280</v>
      </c>
      <c r="J16" s="56">
        <f t="shared" si="2"/>
        <v>73.9</v>
      </c>
      <c r="K16" s="72">
        <v>2979000</v>
      </c>
      <c r="L16" s="71">
        <v>2530558</v>
      </c>
      <c r="M16" s="71">
        <v>483352</v>
      </c>
      <c r="N16" s="56">
        <f t="shared" si="3"/>
        <v>101.2</v>
      </c>
      <c r="O16" s="31">
        <f t="shared" si="0"/>
        <v>101.2</v>
      </c>
    </row>
    <row r="17" spans="1:15" ht="15">
      <c r="A17" s="70" t="s">
        <v>67</v>
      </c>
      <c r="B17" s="31"/>
      <c r="C17" s="32"/>
      <c r="D17" s="71"/>
      <c r="E17" s="71"/>
      <c r="F17" s="56" t="e">
        <f t="shared" si="1"/>
        <v>#DIV/0!</v>
      </c>
      <c r="G17" s="55"/>
      <c r="H17" s="71"/>
      <c r="I17" s="71"/>
      <c r="J17" s="56" t="e">
        <f t="shared" si="2"/>
        <v>#DIV/0!</v>
      </c>
      <c r="K17" s="72"/>
      <c r="L17" s="71"/>
      <c r="M17" s="71"/>
      <c r="N17" s="56" t="e">
        <f t="shared" si="3"/>
        <v>#DIV/0!</v>
      </c>
      <c r="O17" s="31" t="e">
        <f t="shared" si="0"/>
        <v>#DIV/0!</v>
      </c>
    </row>
    <row r="18" spans="1:15" ht="15">
      <c r="A18" s="70" t="s">
        <v>68</v>
      </c>
      <c r="B18" s="31"/>
      <c r="C18" s="32"/>
      <c r="D18" s="71"/>
      <c r="E18" s="71"/>
      <c r="F18" s="56" t="e">
        <f t="shared" si="1"/>
        <v>#DIV/0!</v>
      </c>
      <c r="G18" s="55"/>
      <c r="H18" s="71"/>
      <c r="I18" s="71"/>
      <c r="J18" s="56" t="e">
        <f t="shared" si="2"/>
        <v>#DIV/0!</v>
      </c>
      <c r="K18" s="72"/>
      <c r="L18" s="71"/>
      <c r="M18" s="71"/>
      <c r="N18" s="56" t="e">
        <f t="shared" si="3"/>
        <v>#DIV/0!</v>
      </c>
      <c r="O18" s="31" t="e">
        <f t="shared" si="0"/>
        <v>#DIV/0!</v>
      </c>
    </row>
    <row r="19" spans="1:15" ht="15">
      <c r="A19" s="70" t="s">
        <v>69</v>
      </c>
      <c r="B19" s="31"/>
      <c r="C19" s="32"/>
      <c r="D19" s="71"/>
      <c r="E19" s="71"/>
      <c r="F19" s="56" t="e">
        <f t="shared" si="1"/>
        <v>#DIV/0!</v>
      </c>
      <c r="G19" s="55"/>
      <c r="H19" s="71"/>
      <c r="I19" s="71"/>
      <c r="J19" s="56" t="e">
        <f t="shared" si="2"/>
        <v>#DIV/0!</v>
      </c>
      <c r="K19" s="72"/>
      <c r="L19" s="71"/>
      <c r="M19" s="71"/>
      <c r="N19" s="56" t="e">
        <f t="shared" si="3"/>
        <v>#DIV/0!</v>
      </c>
      <c r="O19" s="31" t="e">
        <f t="shared" si="0"/>
        <v>#DIV/0!</v>
      </c>
    </row>
    <row r="20" spans="1:15" ht="15">
      <c r="A20" s="70" t="s">
        <v>70</v>
      </c>
      <c r="B20" s="31"/>
      <c r="C20" s="32"/>
      <c r="D20" s="71"/>
      <c r="E20" s="71"/>
      <c r="F20" s="56" t="e">
        <f t="shared" si="1"/>
        <v>#DIV/0!</v>
      </c>
      <c r="G20" s="55"/>
      <c r="H20" s="71"/>
      <c r="I20" s="71"/>
      <c r="J20" s="56" t="e">
        <f t="shared" si="2"/>
        <v>#DIV/0!</v>
      </c>
      <c r="K20" s="72"/>
      <c r="L20" s="71"/>
      <c r="M20" s="71"/>
      <c r="N20" s="56" t="e">
        <f t="shared" si="3"/>
        <v>#DIV/0!</v>
      </c>
      <c r="O20" s="31" t="e">
        <f t="shared" si="0"/>
        <v>#DIV/0!</v>
      </c>
    </row>
    <row r="21" spans="1:15" ht="15">
      <c r="A21" s="70" t="s">
        <v>72</v>
      </c>
      <c r="B21" s="31"/>
      <c r="C21" s="32">
        <v>0</v>
      </c>
      <c r="D21" s="71">
        <v>1250</v>
      </c>
      <c r="E21" s="71">
        <v>300</v>
      </c>
      <c r="F21" s="56" t="e">
        <f t="shared" si="1"/>
        <v>#DIV/0!</v>
      </c>
      <c r="G21" s="55">
        <v>0</v>
      </c>
      <c r="H21" s="71">
        <v>1250</v>
      </c>
      <c r="I21" s="71">
        <v>300</v>
      </c>
      <c r="J21" s="56" t="e">
        <f t="shared" si="2"/>
        <v>#DIV/0!</v>
      </c>
      <c r="K21" s="72">
        <v>1600</v>
      </c>
      <c r="L21" s="71">
        <v>1250</v>
      </c>
      <c r="M21" s="71">
        <v>300</v>
      </c>
      <c r="N21" s="56">
        <f t="shared" si="3"/>
        <v>96.9</v>
      </c>
      <c r="O21" s="31" t="e">
        <f t="shared" si="0"/>
        <v>#DIV/0!</v>
      </c>
    </row>
    <row r="22" spans="1:15" ht="15">
      <c r="A22" s="70" t="s">
        <v>92</v>
      </c>
      <c r="B22" s="31"/>
      <c r="C22" s="32"/>
      <c r="D22" s="71"/>
      <c r="E22" s="71"/>
      <c r="F22" s="56" t="e">
        <f>ROUND((D22+E22)/(C22/100),1)</f>
        <v>#DIV/0!</v>
      </c>
      <c r="G22" s="55"/>
      <c r="H22" s="71"/>
      <c r="I22" s="71"/>
      <c r="J22" s="56" t="e">
        <f>ROUND((H22+I22)/(G22/100),1)</f>
        <v>#DIV/0!</v>
      </c>
      <c r="K22" s="72"/>
      <c r="L22" s="71"/>
      <c r="M22" s="71"/>
      <c r="N22" s="56" t="e">
        <f>ROUND((L22+M22)/(K22/100),1)</f>
        <v>#DIV/0!</v>
      </c>
      <c r="O22" s="31" t="e">
        <f t="shared" si="0"/>
        <v>#DIV/0!</v>
      </c>
    </row>
    <row r="23" spans="1:15" ht="15">
      <c r="A23" s="70" t="s">
        <v>73</v>
      </c>
      <c r="B23" s="31">
        <v>280000</v>
      </c>
      <c r="C23" s="32">
        <v>280000</v>
      </c>
      <c r="D23" s="71">
        <v>13634.62</v>
      </c>
      <c r="E23" s="71">
        <v>125500.48</v>
      </c>
      <c r="F23" s="56">
        <f t="shared" si="1"/>
        <v>49.7</v>
      </c>
      <c r="G23" s="55">
        <v>280000</v>
      </c>
      <c r="H23" s="71">
        <v>89788</v>
      </c>
      <c r="I23" s="71">
        <v>100259.73</v>
      </c>
      <c r="J23" s="56">
        <f t="shared" si="2"/>
        <v>67.9</v>
      </c>
      <c r="K23" s="72">
        <v>350000</v>
      </c>
      <c r="L23" s="71">
        <v>340211.56</v>
      </c>
      <c r="M23" s="71">
        <v>6358.4</v>
      </c>
      <c r="N23" s="56">
        <f t="shared" si="3"/>
        <v>99</v>
      </c>
      <c r="O23" s="31">
        <f t="shared" si="0"/>
        <v>123.8</v>
      </c>
    </row>
    <row r="24" spans="1:15" ht="15">
      <c r="A24" s="70" t="s">
        <v>74</v>
      </c>
      <c r="B24" s="31">
        <v>486000</v>
      </c>
      <c r="C24" s="32">
        <v>486000</v>
      </c>
      <c r="D24" s="71">
        <v>180150</v>
      </c>
      <c r="E24" s="71">
        <v>57538</v>
      </c>
      <c r="F24" s="56">
        <f t="shared" si="1"/>
        <v>48.9</v>
      </c>
      <c r="G24" s="55">
        <v>486000</v>
      </c>
      <c r="H24" s="71">
        <v>285225</v>
      </c>
      <c r="I24" s="71">
        <v>71307</v>
      </c>
      <c r="J24" s="56">
        <f t="shared" si="2"/>
        <v>73.4</v>
      </c>
      <c r="K24" s="72">
        <v>486000</v>
      </c>
      <c r="L24" s="71">
        <v>380300</v>
      </c>
      <c r="M24" s="71">
        <v>95076</v>
      </c>
      <c r="N24" s="56">
        <f t="shared" si="3"/>
        <v>97.8</v>
      </c>
      <c r="O24" s="31">
        <f t="shared" si="0"/>
        <v>97.8</v>
      </c>
    </row>
    <row r="25" spans="1:15" ht="15">
      <c r="A25" s="70" t="s">
        <v>75</v>
      </c>
      <c r="B25" s="31"/>
      <c r="C25" s="32"/>
      <c r="D25" s="71"/>
      <c r="E25" s="71"/>
      <c r="F25" s="56" t="e">
        <f t="shared" si="1"/>
        <v>#DIV/0!</v>
      </c>
      <c r="G25" s="55"/>
      <c r="H25" s="71"/>
      <c r="I25" s="71"/>
      <c r="J25" s="56" t="e">
        <f t="shared" si="2"/>
        <v>#DIV/0!</v>
      </c>
      <c r="K25" s="72"/>
      <c r="L25" s="71"/>
      <c r="M25" s="71"/>
      <c r="N25" s="56" t="e">
        <f t="shared" si="3"/>
        <v>#DIV/0!</v>
      </c>
      <c r="O25" s="31" t="e">
        <f t="shared" si="0"/>
        <v>#DIV/0!</v>
      </c>
    </row>
    <row r="26" spans="1:15" ht="15">
      <c r="A26" s="70" t="s">
        <v>76</v>
      </c>
      <c r="B26" s="31"/>
      <c r="C26" s="32"/>
      <c r="D26" s="71"/>
      <c r="E26" s="71"/>
      <c r="F26" s="56" t="e">
        <f t="shared" si="1"/>
        <v>#DIV/0!</v>
      </c>
      <c r="G26" s="55"/>
      <c r="H26" s="71"/>
      <c r="I26" s="71"/>
      <c r="J26" s="56" t="e">
        <f t="shared" si="2"/>
        <v>#DIV/0!</v>
      </c>
      <c r="K26" s="72"/>
      <c r="L26" s="71"/>
      <c r="M26" s="71"/>
      <c r="N26" s="56" t="e">
        <f t="shared" si="3"/>
        <v>#DIV/0!</v>
      </c>
      <c r="O26" s="31" t="e">
        <f t="shared" si="0"/>
        <v>#DIV/0!</v>
      </c>
    </row>
    <row r="27" spans="1:15" ht="15">
      <c r="A27" s="70" t="s">
        <v>77</v>
      </c>
      <c r="B27" s="31"/>
      <c r="C27" s="32"/>
      <c r="D27" s="71"/>
      <c r="E27" s="71"/>
      <c r="F27" s="56" t="e">
        <f t="shared" si="1"/>
        <v>#DIV/0!</v>
      </c>
      <c r="G27" s="55"/>
      <c r="H27" s="71"/>
      <c r="I27" s="71"/>
      <c r="J27" s="56" t="e">
        <f t="shared" si="2"/>
        <v>#DIV/0!</v>
      </c>
      <c r="K27" s="72"/>
      <c r="L27" s="71"/>
      <c r="M27" s="71"/>
      <c r="N27" s="56" t="e">
        <f t="shared" si="3"/>
        <v>#DIV/0!</v>
      </c>
      <c r="O27" s="31" t="e">
        <f t="shared" si="0"/>
        <v>#DIV/0!</v>
      </c>
    </row>
    <row r="28" spans="1:15" ht="15">
      <c r="A28" s="70" t="s">
        <v>78</v>
      </c>
      <c r="B28" s="31"/>
      <c r="C28" s="32"/>
      <c r="D28" s="71"/>
      <c r="E28" s="71"/>
      <c r="F28" s="56" t="e">
        <f t="shared" si="1"/>
        <v>#DIV/0!</v>
      </c>
      <c r="G28" s="55"/>
      <c r="H28" s="71"/>
      <c r="I28" s="71"/>
      <c r="J28" s="56" t="e">
        <f t="shared" si="2"/>
        <v>#DIV/0!</v>
      </c>
      <c r="K28" s="72"/>
      <c r="L28" s="71"/>
      <c r="M28" s="71"/>
      <c r="N28" s="56" t="e">
        <f t="shared" si="3"/>
        <v>#DIV/0!</v>
      </c>
      <c r="O28" s="31" t="e">
        <f t="shared" si="0"/>
        <v>#DIV/0!</v>
      </c>
    </row>
    <row r="29" spans="1:15" ht="15">
      <c r="A29" s="70" t="s">
        <v>79</v>
      </c>
      <c r="B29" s="31"/>
      <c r="C29" s="32"/>
      <c r="D29" s="71"/>
      <c r="E29" s="71"/>
      <c r="F29" s="56" t="e">
        <f t="shared" si="1"/>
        <v>#DIV/0!</v>
      </c>
      <c r="G29" s="55"/>
      <c r="H29" s="71"/>
      <c r="I29" s="71"/>
      <c r="J29" s="56" t="e">
        <f t="shared" si="2"/>
        <v>#DIV/0!</v>
      </c>
      <c r="K29" s="72"/>
      <c r="L29" s="71"/>
      <c r="M29" s="71"/>
      <c r="N29" s="56" t="e">
        <f t="shared" si="3"/>
        <v>#DIV/0!</v>
      </c>
      <c r="O29" s="31" t="e">
        <f t="shared" si="0"/>
        <v>#DIV/0!</v>
      </c>
    </row>
    <row r="30" spans="1:15" ht="15">
      <c r="A30" s="70" t="s">
        <v>80</v>
      </c>
      <c r="B30" s="37"/>
      <c r="C30" s="38"/>
      <c r="D30" s="73"/>
      <c r="E30" s="73"/>
      <c r="F30" s="74" t="e">
        <f>ROUND((D30+E30)/(C30/100),1)</f>
        <v>#DIV/0!</v>
      </c>
      <c r="G30" s="75"/>
      <c r="H30" s="73"/>
      <c r="I30" s="73"/>
      <c r="J30" s="74" t="e">
        <f>ROUND((H30+I30)/(G30/100),1)</f>
        <v>#DIV/0!</v>
      </c>
      <c r="K30" s="76"/>
      <c r="L30" s="73"/>
      <c r="M30" s="73"/>
      <c r="N30" s="74" t="e">
        <f>ROUND((L30+M30)/(K30/100),1)</f>
        <v>#DIV/0!</v>
      </c>
      <c r="O30" s="31" t="e">
        <f t="shared" si="0"/>
        <v>#DIV/0!</v>
      </c>
    </row>
    <row r="31" spans="1:15" ht="15">
      <c r="A31" s="70" t="s">
        <v>71</v>
      </c>
      <c r="B31" s="31"/>
      <c r="C31" s="32"/>
      <c r="D31" s="71"/>
      <c r="E31" s="71"/>
      <c r="F31" s="56" t="e">
        <f>ROUND((D31+E31)/(C31/100),1)</f>
        <v>#DIV/0!</v>
      </c>
      <c r="G31" s="55"/>
      <c r="H31" s="71"/>
      <c r="I31" s="71"/>
      <c r="J31" s="56" t="e">
        <f>ROUND((H31+I31)/(G31/100),1)</f>
        <v>#DIV/0!</v>
      </c>
      <c r="K31" s="72"/>
      <c r="L31" s="71"/>
      <c r="M31" s="71"/>
      <c r="N31" s="56" t="e">
        <f>ROUND((L31+M31)/(K31/100),1)</f>
        <v>#DIV/0!</v>
      </c>
      <c r="O31" s="31" t="e">
        <f>ROUND((L31+M31)/(B31/100),1)</f>
        <v>#DIV/0!</v>
      </c>
    </row>
    <row r="32" spans="1:15" ht="15.75" thickBot="1">
      <c r="A32" s="77" t="s">
        <v>81</v>
      </c>
      <c r="B32" s="78"/>
      <c r="C32" s="79"/>
      <c r="D32" s="80"/>
      <c r="E32" s="80"/>
      <c r="F32" s="74" t="e">
        <f>ROUND((D32+E32)/(C32/100),1)</f>
        <v>#DIV/0!</v>
      </c>
      <c r="G32" s="80"/>
      <c r="H32" s="80"/>
      <c r="I32" s="80"/>
      <c r="J32" s="74" t="e">
        <f>ROUND((H32+I32)/(G32/100),1)</f>
        <v>#DIV/0!</v>
      </c>
      <c r="K32" s="80"/>
      <c r="L32" s="80"/>
      <c r="M32" s="80"/>
      <c r="N32" s="74" t="e">
        <f>ROUND((L32+M32)/(K32/100),1)</f>
        <v>#DIV/0!</v>
      </c>
      <c r="O32" s="37" t="e">
        <f t="shared" si="0"/>
        <v>#DIV/0!</v>
      </c>
    </row>
    <row r="33" spans="1:15" ht="15.75" thickBot="1">
      <c r="A33" s="81" t="s">
        <v>82</v>
      </c>
      <c r="B33" s="82">
        <f>SUM(B5:B30)</f>
        <v>9562094</v>
      </c>
      <c r="C33" s="83">
        <f>SUM(C5:C30)</f>
        <v>9562094</v>
      </c>
      <c r="D33" s="84">
        <f>SUM(D5:D30)</f>
        <v>3423151.3300000005</v>
      </c>
      <c r="E33" s="85">
        <f>SUM(E5:E30)</f>
        <v>1258861.0199999998</v>
      </c>
      <c r="F33" s="48">
        <f t="shared" si="1"/>
        <v>49</v>
      </c>
      <c r="G33" s="82">
        <f>SUM(G5:G30)</f>
        <v>9562094</v>
      </c>
      <c r="H33" s="84">
        <f>SUM(H5:H30)</f>
        <v>4611787.800000001</v>
      </c>
      <c r="I33" s="84">
        <f>SUM(I5:I30)</f>
        <v>1577215.14</v>
      </c>
      <c r="J33" s="48">
        <f t="shared" si="2"/>
        <v>64.7</v>
      </c>
      <c r="K33" s="82">
        <f>SUM(K5:K30)</f>
        <v>8594800</v>
      </c>
      <c r="L33" s="84">
        <f>SUM(L5:L30)</f>
        <v>6439441.359999999</v>
      </c>
      <c r="M33" s="85">
        <f>SUM(M5:M30)</f>
        <v>2139071.9099999997</v>
      </c>
      <c r="N33" s="48">
        <f t="shared" si="3"/>
        <v>99.8</v>
      </c>
      <c r="O33" s="48">
        <f t="shared" si="0"/>
        <v>89.7</v>
      </c>
    </row>
    <row r="34" ht="15">
      <c r="B34"/>
    </row>
    <row r="35" ht="15">
      <c r="B35"/>
    </row>
    <row r="36" spans="1:2" ht="15.75" thickBot="1">
      <c r="A36" s="86" t="s">
        <v>83</v>
      </c>
      <c r="B36" s="86"/>
    </row>
    <row r="37" spans="1:4" ht="15.75" thickBot="1">
      <c r="A37" s="50"/>
      <c r="B37" s="87" t="s">
        <v>10</v>
      </c>
      <c r="C37" s="88" t="s">
        <v>14</v>
      </c>
      <c r="D37" s="89" t="s">
        <v>15</v>
      </c>
    </row>
    <row r="38" spans="1:4" ht="15">
      <c r="A38" s="54" t="s">
        <v>84</v>
      </c>
      <c r="B38" s="90">
        <v>1683143.69</v>
      </c>
      <c r="C38" s="91">
        <v>1564299.69</v>
      </c>
      <c r="D38" s="92">
        <v>1486721.69</v>
      </c>
    </row>
    <row r="39" spans="1:4" ht="15">
      <c r="A39" s="54" t="s">
        <v>85</v>
      </c>
      <c r="B39" s="93">
        <v>122548</v>
      </c>
      <c r="C39" s="94">
        <v>122548</v>
      </c>
      <c r="D39" s="95">
        <v>122548</v>
      </c>
    </row>
    <row r="40" spans="1:4" ht="15">
      <c r="A40" s="54" t="s">
        <v>86</v>
      </c>
      <c r="B40" s="93">
        <v>13808.28</v>
      </c>
      <c r="C40" s="94">
        <v>20211.28</v>
      </c>
      <c r="D40" s="95">
        <v>17509.28</v>
      </c>
    </row>
    <row r="41" spans="1:4" ht="15">
      <c r="A41" s="54" t="s">
        <v>87</v>
      </c>
      <c r="B41" s="93">
        <v>603785.06</v>
      </c>
      <c r="C41" s="94">
        <v>603785.06</v>
      </c>
      <c r="D41" s="95">
        <v>508785.06</v>
      </c>
    </row>
    <row r="42" spans="1:4" ht="15">
      <c r="A42" s="54" t="s">
        <v>88</v>
      </c>
      <c r="B42" s="93">
        <v>0</v>
      </c>
      <c r="C42" s="94">
        <v>0</v>
      </c>
      <c r="D42" s="95">
        <v>0</v>
      </c>
    </row>
    <row r="43" spans="1:4" ht="15.75" thickBot="1">
      <c r="A43" s="58" t="s">
        <v>89</v>
      </c>
      <c r="B43" s="96">
        <v>607918.51</v>
      </c>
      <c r="C43" s="97">
        <v>726762.51</v>
      </c>
      <c r="D43" s="98">
        <v>804340.51</v>
      </c>
    </row>
    <row r="47" ht="15">
      <c r="A47" s="1"/>
    </row>
    <row r="48" spans="1:14" ht="16.5" thickBot="1">
      <c r="A48" s="3" t="s">
        <v>0</v>
      </c>
      <c r="B48" s="3" t="s">
        <v>1</v>
      </c>
      <c r="C48" s="3"/>
      <c r="F48" s="3"/>
      <c r="G48" s="3"/>
      <c r="J48" s="3"/>
      <c r="K48" s="3"/>
      <c r="N48" s="3"/>
    </row>
    <row r="49" spans="1:15" ht="15">
      <c r="A49" s="4" t="s">
        <v>2</v>
      </c>
      <c r="B49" s="5" t="s">
        <v>3</v>
      </c>
      <c r="C49" s="6" t="s">
        <v>4</v>
      </c>
      <c r="D49" s="7" t="s">
        <v>5</v>
      </c>
      <c r="E49" s="8"/>
      <c r="F49" s="9" t="s">
        <v>6</v>
      </c>
      <c r="G49" s="10" t="s">
        <v>4</v>
      </c>
      <c r="H49" s="11" t="s">
        <v>7</v>
      </c>
      <c r="I49" s="12"/>
      <c r="J49" s="9" t="s">
        <v>6</v>
      </c>
      <c r="K49" s="13" t="s">
        <v>4</v>
      </c>
      <c r="L49" s="11" t="s">
        <v>8</v>
      </c>
      <c r="M49" s="12"/>
      <c r="N49" s="9" t="s">
        <v>6</v>
      </c>
      <c r="O49" s="133" t="s">
        <v>90</v>
      </c>
    </row>
    <row r="50" spans="1:15" ht="15.75" thickBot="1">
      <c r="A50" s="14"/>
      <c r="B50" s="15" t="s">
        <v>9</v>
      </c>
      <c r="C50" s="16" t="s">
        <v>10</v>
      </c>
      <c r="D50" s="17" t="s">
        <v>11</v>
      </c>
      <c r="E50" s="18" t="s">
        <v>12</v>
      </c>
      <c r="F50" s="19" t="s">
        <v>13</v>
      </c>
      <c r="G50" s="20" t="s">
        <v>14</v>
      </c>
      <c r="H50" s="21" t="s">
        <v>11</v>
      </c>
      <c r="I50" s="22" t="s">
        <v>12</v>
      </c>
      <c r="J50" s="19" t="s">
        <v>13</v>
      </c>
      <c r="K50" s="23" t="s">
        <v>15</v>
      </c>
      <c r="L50" s="21" t="s">
        <v>11</v>
      </c>
      <c r="M50" s="22" t="s">
        <v>12</v>
      </c>
      <c r="N50" s="19" t="s">
        <v>13</v>
      </c>
      <c r="O50" s="134" t="s">
        <v>91</v>
      </c>
    </row>
    <row r="51" spans="1:15" ht="15.75" customHeight="1">
      <c r="A51" s="24" t="s">
        <v>16</v>
      </c>
      <c r="B51" s="25"/>
      <c r="C51" s="26"/>
      <c r="D51" s="27"/>
      <c r="E51" s="28"/>
      <c r="F51" s="25" t="e">
        <f>ROUND((D51+E51)/(C51/100),1)</f>
        <v>#DIV/0!</v>
      </c>
      <c r="G51" s="26"/>
      <c r="H51" s="27"/>
      <c r="I51" s="28"/>
      <c r="J51" s="25" t="e">
        <f>ROUND((H51+I51)/(G51/100),1)</f>
        <v>#DIV/0!</v>
      </c>
      <c r="K51" s="29"/>
      <c r="L51" s="27"/>
      <c r="M51" s="28"/>
      <c r="N51" s="25" t="e">
        <f>ROUND((L51+M51)/(K51/100),1)</f>
        <v>#DIV/0!</v>
      </c>
      <c r="O51" s="25" t="e">
        <f aca="true" t="shared" si="4" ref="O51:O82">ROUND((L51+M51)/(B51/100),1)</f>
        <v>#DIV/0!</v>
      </c>
    </row>
    <row r="52" spans="1:15" ht="15.75" customHeight="1">
      <c r="A52" s="30" t="s">
        <v>17</v>
      </c>
      <c r="B52" s="31">
        <v>5900000</v>
      </c>
      <c r="C52" s="32">
        <v>5900000</v>
      </c>
      <c r="D52" s="33">
        <v>1516540.7</v>
      </c>
      <c r="E52" s="34">
        <v>1359625.12</v>
      </c>
      <c r="F52" s="31">
        <f aca="true" t="shared" si="5" ref="F52:F82">ROUND((D52+E52)/(C52/100),1)</f>
        <v>48.7</v>
      </c>
      <c r="G52" s="32">
        <v>5900000</v>
      </c>
      <c r="H52" s="33">
        <v>1823349.23</v>
      </c>
      <c r="I52" s="34">
        <v>1699293.91</v>
      </c>
      <c r="J52" s="31">
        <f aca="true" t="shared" si="6" ref="J52:J82">ROUND((H52+I52)/(G52/100),1)</f>
        <v>59.7</v>
      </c>
      <c r="K52" s="35">
        <v>5010000</v>
      </c>
      <c r="L52" s="33">
        <v>2653762.09</v>
      </c>
      <c r="M52" s="34">
        <v>2353129.35</v>
      </c>
      <c r="N52" s="31">
        <f aca="true" t="shared" si="7" ref="N52:N82">ROUND((L52+M52)/(K52/100),1)</f>
        <v>99.9</v>
      </c>
      <c r="O52" s="25">
        <f t="shared" si="4"/>
        <v>84.9</v>
      </c>
    </row>
    <row r="53" spans="1:15" ht="15.75" customHeight="1">
      <c r="A53" s="30" t="s">
        <v>18</v>
      </c>
      <c r="B53" s="31"/>
      <c r="C53" s="32"/>
      <c r="D53" s="33"/>
      <c r="E53" s="34"/>
      <c r="F53" s="31" t="e">
        <f t="shared" si="5"/>
        <v>#DIV/0!</v>
      </c>
      <c r="G53" s="32"/>
      <c r="H53" s="33"/>
      <c r="I53" s="34"/>
      <c r="J53" s="31" t="e">
        <f t="shared" si="6"/>
        <v>#DIV/0!</v>
      </c>
      <c r="K53" s="35"/>
      <c r="L53" s="33"/>
      <c r="M53" s="34"/>
      <c r="N53" s="31" t="e">
        <f t="shared" si="7"/>
        <v>#DIV/0!</v>
      </c>
      <c r="O53" s="25" t="e">
        <f t="shared" si="4"/>
        <v>#DIV/0!</v>
      </c>
    </row>
    <row r="54" spans="1:15" ht="15.75" customHeight="1">
      <c r="A54" s="30" t="s">
        <v>19</v>
      </c>
      <c r="B54" s="31"/>
      <c r="C54" s="32"/>
      <c r="D54" s="33"/>
      <c r="E54" s="34"/>
      <c r="F54" s="31" t="e">
        <f t="shared" si="5"/>
        <v>#DIV/0!</v>
      </c>
      <c r="G54" s="32"/>
      <c r="H54" s="33"/>
      <c r="I54" s="34"/>
      <c r="J54" s="31" t="e">
        <f t="shared" si="6"/>
        <v>#DIV/0!</v>
      </c>
      <c r="K54" s="35"/>
      <c r="L54" s="33"/>
      <c r="M54" s="34"/>
      <c r="N54" s="31" t="e">
        <f t="shared" si="7"/>
        <v>#DIV/0!</v>
      </c>
      <c r="O54" s="25" t="e">
        <f t="shared" si="4"/>
        <v>#DIV/0!</v>
      </c>
    </row>
    <row r="55" spans="1:15" ht="15.75" customHeight="1">
      <c r="A55" s="30" t="s">
        <v>20</v>
      </c>
      <c r="B55" s="31"/>
      <c r="C55" s="32"/>
      <c r="D55" s="33"/>
      <c r="E55" s="34"/>
      <c r="F55" s="31" t="e">
        <f t="shared" si="5"/>
        <v>#DIV/0!</v>
      </c>
      <c r="G55" s="32"/>
      <c r="H55" s="33"/>
      <c r="I55" s="34"/>
      <c r="J55" s="31" t="e">
        <f t="shared" si="6"/>
        <v>#DIV/0!</v>
      </c>
      <c r="K55" s="35"/>
      <c r="L55" s="33"/>
      <c r="M55" s="34"/>
      <c r="N55" s="31" t="e">
        <f t="shared" si="7"/>
        <v>#DIV/0!</v>
      </c>
      <c r="O55" s="25" t="e">
        <f t="shared" si="4"/>
        <v>#DIV/0!</v>
      </c>
    </row>
    <row r="56" spans="1:15" ht="15.75" customHeight="1">
      <c r="A56" s="30" t="s">
        <v>21</v>
      </c>
      <c r="B56" s="31"/>
      <c r="C56" s="32"/>
      <c r="D56" s="33"/>
      <c r="E56" s="34"/>
      <c r="F56" s="31" t="e">
        <f t="shared" si="5"/>
        <v>#DIV/0!</v>
      </c>
      <c r="G56" s="32"/>
      <c r="H56" s="33"/>
      <c r="I56" s="34"/>
      <c r="J56" s="31" t="e">
        <f t="shared" si="6"/>
        <v>#DIV/0!</v>
      </c>
      <c r="K56" s="35"/>
      <c r="L56" s="33"/>
      <c r="M56" s="34"/>
      <c r="N56" s="31" t="e">
        <f t="shared" si="7"/>
        <v>#DIV/0!</v>
      </c>
      <c r="O56" s="25" t="e">
        <f t="shared" si="4"/>
        <v>#DIV/0!</v>
      </c>
    </row>
    <row r="57" spans="1:15" ht="15.75" customHeight="1">
      <c r="A57" s="30" t="s">
        <v>22</v>
      </c>
      <c r="B57" s="31"/>
      <c r="C57" s="32"/>
      <c r="D57" s="33"/>
      <c r="E57" s="34"/>
      <c r="F57" s="31" t="e">
        <f t="shared" si="5"/>
        <v>#DIV/0!</v>
      </c>
      <c r="G57" s="32"/>
      <c r="H57" s="33"/>
      <c r="I57" s="34"/>
      <c r="J57" s="31" t="e">
        <f t="shared" si="6"/>
        <v>#DIV/0!</v>
      </c>
      <c r="K57" s="35"/>
      <c r="L57" s="33"/>
      <c r="M57" s="34"/>
      <c r="N57" s="31" t="e">
        <f t="shared" si="7"/>
        <v>#DIV/0!</v>
      </c>
      <c r="O57" s="25" t="e">
        <f t="shared" si="4"/>
        <v>#DIV/0!</v>
      </c>
    </row>
    <row r="58" spans="1:15" ht="15.75" customHeight="1">
      <c r="A58" s="30" t="s">
        <v>23</v>
      </c>
      <c r="B58" s="31"/>
      <c r="C58" s="32"/>
      <c r="D58" s="33"/>
      <c r="E58" s="34"/>
      <c r="F58" s="31" t="e">
        <f t="shared" si="5"/>
        <v>#DIV/0!</v>
      </c>
      <c r="G58" s="32"/>
      <c r="H58" s="33"/>
      <c r="I58" s="34"/>
      <c r="J58" s="31" t="e">
        <f t="shared" si="6"/>
        <v>#DIV/0!</v>
      </c>
      <c r="K58" s="35"/>
      <c r="L58" s="33"/>
      <c r="M58" s="34"/>
      <c r="N58" s="31" t="e">
        <f t="shared" si="7"/>
        <v>#DIV/0!</v>
      </c>
      <c r="O58" s="25" t="e">
        <f t="shared" si="4"/>
        <v>#DIV/0!</v>
      </c>
    </row>
    <row r="59" spans="1:15" ht="15.75" customHeight="1">
      <c r="A59" s="30" t="s">
        <v>24</v>
      </c>
      <c r="B59" s="31"/>
      <c r="C59" s="32"/>
      <c r="D59" s="33"/>
      <c r="E59" s="34"/>
      <c r="F59" s="31" t="e">
        <f t="shared" si="5"/>
        <v>#DIV/0!</v>
      </c>
      <c r="G59" s="32"/>
      <c r="H59" s="33"/>
      <c r="I59" s="34"/>
      <c r="J59" s="31" t="e">
        <f t="shared" si="6"/>
        <v>#DIV/0!</v>
      </c>
      <c r="K59" s="35"/>
      <c r="L59" s="33"/>
      <c r="M59" s="34"/>
      <c r="N59" s="31" t="e">
        <f t="shared" si="7"/>
        <v>#DIV/0!</v>
      </c>
      <c r="O59" s="25" t="e">
        <f t="shared" si="4"/>
        <v>#DIV/0!</v>
      </c>
    </row>
    <row r="60" spans="1:15" ht="15.75" customHeight="1">
      <c r="A60" s="30" t="s">
        <v>25</v>
      </c>
      <c r="B60" s="31"/>
      <c r="C60" s="32"/>
      <c r="D60" s="33"/>
      <c r="E60" s="34"/>
      <c r="F60" s="31" t="e">
        <f t="shared" si="5"/>
        <v>#DIV/0!</v>
      </c>
      <c r="G60" s="32"/>
      <c r="H60" s="33"/>
      <c r="I60" s="34"/>
      <c r="J60" s="31" t="e">
        <f t="shared" si="6"/>
        <v>#DIV/0!</v>
      </c>
      <c r="K60" s="35"/>
      <c r="L60" s="33"/>
      <c r="M60" s="34"/>
      <c r="N60" s="31" t="e">
        <f t="shared" si="7"/>
        <v>#DIV/0!</v>
      </c>
      <c r="O60" s="25" t="e">
        <f t="shared" si="4"/>
        <v>#DIV/0!</v>
      </c>
    </row>
    <row r="61" spans="1:15" ht="15.75" customHeight="1">
      <c r="A61" s="30" t="s">
        <v>26</v>
      </c>
      <c r="B61" s="31"/>
      <c r="C61" s="32"/>
      <c r="D61" s="33"/>
      <c r="E61" s="34"/>
      <c r="F61" s="31" t="e">
        <f t="shared" si="5"/>
        <v>#DIV/0!</v>
      </c>
      <c r="G61" s="32"/>
      <c r="H61" s="33"/>
      <c r="I61" s="34"/>
      <c r="J61" s="31" t="e">
        <f t="shared" si="6"/>
        <v>#DIV/0!</v>
      </c>
      <c r="K61" s="35"/>
      <c r="L61" s="33"/>
      <c r="M61" s="34"/>
      <c r="N61" s="31" t="e">
        <f t="shared" si="7"/>
        <v>#DIV/0!</v>
      </c>
      <c r="O61" s="25" t="e">
        <f t="shared" si="4"/>
        <v>#DIV/0!</v>
      </c>
    </row>
    <row r="62" spans="1:15" ht="15.75" customHeight="1">
      <c r="A62" s="30" t="s">
        <v>27</v>
      </c>
      <c r="B62" s="31"/>
      <c r="C62" s="32"/>
      <c r="D62" s="33"/>
      <c r="E62" s="34"/>
      <c r="F62" s="31" t="e">
        <f t="shared" si="5"/>
        <v>#DIV/0!</v>
      </c>
      <c r="G62" s="32"/>
      <c r="H62" s="33"/>
      <c r="I62" s="34"/>
      <c r="J62" s="31" t="e">
        <f t="shared" si="6"/>
        <v>#DIV/0!</v>
      </c>
      <c r="K62" s="35"/>
      <c r="L62" s="33"/>
      <c r="M62" s="34"/>
      <c r="N62" s="31" t="e">
        <f t="shared" si="7"/>
        <v>#DIV/0!</v>
      </c>
      <c r="O62" s="25" t="e">
        <f t="shared" si="4"/>
        <v>#DIV/0!</v>
      </c>
    </row>
    <row r="63" spans="1:15" ht="15.75" customHeight="1">
      <c r="A63" s="30" t="s">
        <v>28</v>
      </c>
      <c r="B63" s="31"/>
      <c r="C63" s="32"/>
      <c r="D63" s="33"/>
      <c r="E63" s="34"/>
      <c r="F63" s="31" t="e">
        <f t="shared" si="5"/>
        <v>#DIV/0!</v>
      </c>
      <c r="G63" s="32"/>
      <c r="H63" s="33"/>
      <c r="I63" s="34"/>
      <c r="J63" s="31" t="e">
        <f t="shared" si="6"/>
        <v>#DIV/0!</v>
      </c>
      <c r="K63" s="35"/>
      <c r="L63" s="33"/>
      <c r="M63" s="34"/>
      <c r="N63" s="31" t="e">
        <f t="shared" si="7"/>
        <v>#DIV/0!</v>
      </c>
      <c r="O63" s="25" t="e">
        <f t="shared" si="4"/>
        <v>#DIV/0!</v>
      </c>
    </row>
    <row r="64" spans="1:15" ht="15.75" customHeight="1">
      <c r="A64" s="30" t="s">
        <v>29</v>
      </c>
      <c r="B64" s="31"/>
      <c r="C64" s="32"/>
      <c r="D64" s="33"/>
      <c r="E64" s="34"/>
      <c r="F64" s="31" t="e">
        <f t="shared" si="5"/>
        <v>#DIV/0!</v>
      </c>
      <c r="G64" s="32"/>
      <c r="H64" s="33"/>
      <c r="I64" s="34"/>
      <c r="J64" s="31" t="e">
        <f t="shared" si="6"/>
        <v>#DIV/0!</v>
      </c>
      <c r="K64" s="35"/>
      <c r="L64" s="33"/>
      <c r="M64" s="34"/>
      <c r="N64" s="31" t="e">
        <f t="shared" si="7"/>
        <v>#DIV/0!</v>
      </c>
      <c r="O64" s="25" t="e">
        <f t="shared" si="4"/>
        <v>#DIV/0!</v>
      </c>
    </row>
    <row r="65" spans="1:15" ht="15.75" customHeight="1">
      <c r="A65" s="30" t="s">
        <v>30</v>
      </c>
      <c r="B65" s="31"/>
      <c r="C65" s="32"/>
      <c r="D65" s="33"/>
      <c r="E65" s="34"/>
      <c r="F65" s="31" t="e">
        <f t="shared" si="5"/>
        <v>#DIV/0!</v>
      </c>
      <c r="G65" s="32"/>
      <c r="H65" s="33"/>
      <c r="I65" s="34"/>
      <c r="J65" s="31" t="e">
        <f t="shared" si="6"/>
        <v>#DIV/0!</v>
      </c>
      <c r="K65" s="35"/>
      <c r="L65" s="33"/>
      <c r="M65" s="34"/>
      <c r="N65" s="31" t="e">
        <f t="shared" si="7"/>
        <v>#DIV/0!</v>
      </c>
      <c r="O65" s="25" t="e">
        <f t="shared" si="4"/>
        <v>#DIV/0!</v>
      </c>
    </row>
    <row r="66" spans="1:15" ht="15.75" customHeight="1">
      <c r="A66" s="30" t="s">
        <v>31</v>
      </c>
      <c r="B66" s="31"/>
      <c r="C66" s="32"/>
      <c r="D66" s="33"/>
      <c r="E66" s="34"/>
      <c r="F66" s="31" t="e">
        <f t="shared" si="5"/>
        <v>#DIV/0!</v>
      </c>
      <c r="G66" s="32"/>
      <c r="H66" s="33"/>
      <c r="I66" s="34"/>
      <c r="J66" s="31" t="e">
        <f t="shared" si="6"/>
        <v>#DIV/0!</v>
      </c>
      <c r="K66" s="35">
        <v>95000</v>
      </c>
      <c r="L66" s="33">
        <v>95000</v>
      </c>
      <c r="M66" s="34"/>
      <c r="N66" s="31">
        <f t="shared" si="7"/>
        <v>100</v>
      </c>
      <c r="O66" s="25" t="e">
        <f t="shared" si="4"/>
        <v>#DIV/0!</v>
      </c>
    </row>
    <row r="67" spans="1:15" ht="15.75" customHeight="1">
      <c r="A67" s="30" t="s">
        <v>32</v>
      </c>
      <c r="B67" s="31"/>
      <c r="C67" s="32"/>
      <c r="D67" s="33"/>
      <c r="E67" s="34"/>
      <c r="F67" s="31" t="e">
        <f t="shared" si="5"/>
        <v>#DIV/0!</v>
      </c>
      <c r="G67" s="32"/>
      <c r="H67" s="33"/>
      <c r="I67" s="34"/>
      <c r="J67" s="31" t="e">
        <f t="shared" si="6"/>
        <v>#DIV/0!</v>
      </c>
      <c r="K67" s="35"/>
      <c r="L67" s="33"/>
      <c r="M67" s="34"/>
      <c r="N67" s="31" t="e">
        <f t="shared" si="7"/>
        <v>#DIV/0!</v>
      </c>
      <c r="O67" s="25" t="e">
        <f t="shared" si="4"/>
        <v>#DIV/0!</v>
      </c>
    </row>
    <row r="68" spans="1:15" ht="15.75" customHeight="1">
      <c r="A68" s="30" t="s">
        <v>33</v>
      </c>
      <c r="B68" s="31">
        <v>10000</v>
      </c>
      <c r="C68" s="32">
        <v>10000</v>
      </c>
      <c r="D68" s="33">
        <v>3497.29</v>
      </c>
      <c r="E68" s="34">
        <v>874.8</v>
      </c>
      <c r="F68" s="31">
        <f t="shared" si="5"/>
        <v>43.7</v>
      </c>
      <c r="G68" s="32">
        <v>10000</v>
      </c>
      <c r="H68" s="33">
        <v>5830.08</v>
      </c>
      <c r="I68" s="34">
        <v>1458.8</v>
      </c>
      <c r="J68" s="31">
        <f t="shared" si="6"/>
        <v>72.9</v>
      </c>
      <c r="K68" s="35">
        <v>10000</v>
      </c>
      <c r="L68" s="33">
        <v>7928.76</v>
      </c>
      <c r="M68" s="34">
        <v>1983.8</v>
      </c>
      <c r="N68" s="31">
        <f t="shared" si="7"/>
        <v>99.1</v>
      </c>
      <c r="O68" s="25">
        <f t="shared" si="4"/>
        <v>99.1</v>
      </c>
    </row>
    <row r="69" spans="1:15" ht="15.75" customHeight="1">
      <c r="A69" s="30" t="s">
        <v>34</v>
      </c>
      <c r="B69" s="31"/>
      <c r="C69" s="32"/>
      <c r="D69" s="33"/>
      <c r="E69" s="34"/>
      <c r="F69" s="31" t="e">
        <f t="shared" si="5"/>
        <v>#DIV/0!</v>
      </c>
      <c r="G69" s="32"/>
      <c r="H69" s="33"/>
      <c r="I69" s="34"/>
      <c r="J69" s="31" t="e">
        <f t="shared" si="6"/>
        <v>#DIV/0!</v>
      </c>
      <c r="K69" s="35"/>
      <c r="L69" s="33"/>
      <c r="M69" s="34"/>
      <c r="N69" s="31" t="e">
        <f t="shared" si="7"/>
        <v>#DIV/0!</v>
      </c>
      <c r="O69" s="25" t="e">
        <f t="shared" si="4"/>
        <v>#DIV/0!</v>
      </c>
    </row>
    <row r="70" spans="1:15" ht="15.75" customHeight="1">
      <c r="A70" s="30" t="s">
        <v>35</v>
      </c>
      <c r="B70" s="31"/>
      <c r="C70" s="32"/>
      <c r="D70" s="33"/>
      <c r="E70" s="34"/>
      <c r="F70" s="31" t="e">
        <f t="shared" si="5"/>
        <v>#DIV/0!</v>
      </c>
      <c r="G70" s="32"/>
      <c r="H70" s="33"/>
      <c r="I70" s="34"/>
      <c r="J70" s="31" t="e">
        <f t="shared" si="6"/>
        <v>#DIV/0!</v>
      </c>
      <c r="K70" s="35"/>
      <c r="L70" s="33"/>
      <c r="M70" s="34"/>
      <c r="N70" s="31" t="e">
        <f t="shared" si="7"/>
        <v>#DIV/0!</v>
      </c>
      <c r="O70" s="25" t="e">
        <f t="shared" si="4"/>
        <v>#DIV/0!</v>
      </c>
    </row>
    <row r="71" spans="1:15" ht="15.75" customHeight="1">
      <c r="A71" s="30" t="s">
        <v>36</v>
      </c>
      <c r="B71" s="31"/>
      <c r="C71" s="32"/>
      <c r="D71" s="33"/>
      <c r="E71" s="34"/>
      <c r="F71" s="31" t="e">
        <f t="shared" si="5"/>
        <v>#DIV/0!</v>
      </c>
      <c r="G71" s="32"/>
      <c r="H71" s="33"/>
      <c r="I71" s="34"/>
      <c r="J71" s="31" t="e">
        <f t="shared" si="6"/>
        <v>#DIV/0!</v>
      </c>
      <c r="K71" s="35"/>
      <c r="L71" s="33"/>
      <c r="M71" s="34"/>
      <c r="N71" s="31" t="e">
        <f t="shared" si="7"/>
        <v>#DIV/0!</v>
      </c>
      <c r="O71" s="25" t="e">
        <f t="shared" si="4"/>
        <v>#DIV/0!</v>
      </c>
    </row>
    <row r="72" spans="1:15" ht="15.75" customHeight="1">
      <c r="A72" s="36" t="s">
        <v>37</v>
      </c>
      <c r="B72" s="31">
        <f>SUM(B51:B71)</f>
        <v>5910000</v>
      </c>
      <c r="C72" s="32">
        <f>SUM(C51:C71)</f>
        <v>5910000</v>
      </c>
      <c r="D72" s="33">
        <f>SUM(D51:D71)</f>
        <v>1520037.99</v>
      </c>
      <c r="E72" s="34">
        <f>SUM(E51:E71)</f>
        <v>1360499.9200000002</v>
      </c>
      <c r="F72" s="31">
        <f t="shared" si="5"/>
        <v>48.7</v>
      </c>
      <c r="G72" s="32">
        <f>SUM(G51:G71)</f>
        <v>5910000</v>
      </c>
      <c r="H72" s="33">
        <f>SUM(H51:H71)</f>
        <v>1829179.31</v>
      </c>
      <c r="I72" s="34">
        <f>SUM(I51:I71)</f>
        <v>1700752.71</v>
      </c>
      <c r="J72" s="31">
        <f t="shared" si="6"/>
        <v>59.7</v>
      </c>
      <c r="K72" s="32">
        <f>SUM(K51:K71)</f>
        <v>5115000</v>
      </c>
      <c r="L72" s="33">
        <f>SUM(L51:L71)</f>
        <v>2756690.8499999996</v>
      </c>
      <c r="M72" s="34">
        <f>SUM(M51:M71)</f>
        <v>2355113.15</v>
      </c>
      <c r="N72" s="31">
        <f t="shared" si="7"/>
        <v>99.9</v>
      </c>
      <c r="O72" s="25">
        <f t="shared" si="4"/>
        <v>86.5</v>
      </c>
    </row>
    <row r="73" spans="1:15" ht="15.75" customHeight="1">
      <c r="A73" s="30" t="s">
        <v>38</v>
      </c>
      <c r="B73" s="37"/>
      <c r="C73" s="38"/>
      <c r="D73" s="39"/>
      <c r="E73" s="40"/>
      <c r="F73" s="31" t="e">
        <f t="shared" si="5"/>
        <v>#DIV/0!</v>
      </c>
      <c r="G73" s="38"/>
      <c r="H73" s="39"/>
      <c r="I73" s="40"/>
      <c r="J73" s="31" t="e">
        <f t="shared" si="6"/>
        <v>#DIV/0!</v>
      </c>
      <c r="K73" s="41"/>
      <c r="L73" s="39"/>
      <c r="M73" s="40"/>
      <c r="N73" s="31" t="e">
        <f t="shared" si="7"/>
        <v>#DIV/0!</v>
      </c>
      <c r="O73" s="25" t="e">
        <f t="shared" si="4"/>
        <v>#DIV/0!</v>
      </c>
    </row>
    <row r="74" spans="1:15" ht="15.75" customHeight="1">
      <c r="A74" s="30" t="s">
        <v>39</v>
      </c>
      <c r="B74" s="37">
        <v>1130430</v>
      </c>
      <c r="C74" s="38">
        <v>1130430</v>
      </c>
      <c r="D74" s="39">
        <v>646983.15</v>
      </c>
      <c r="E74" s="40"/>
      <c r="F74" s="37">
        <f t="shared" si="5"/>
        <v>57.2</v>
      </c>
      <c r="G74" s="38">
        <v>1130430</v>
      </c>
      <c r="H74" s="39">
        <v>888706.56</v>
      </c>
      <c r="I74" s="40"/>
      <c r="J74" s="37">
        <f t="shared" si="6"/>
        <v>78.6</v>
      </c>
      <c r="K74" s="41">
        <v>1130430</v>
      </c>
      <c r="L74" s="39">
        <v>1130429.98</v>
      </c>
      <c r="M74" s="40"/>
      <c r="N74" s="37">
        <f t="shared" si="7"/>
        <v>100</v>
      </c>
      <c r="O74" s="25">
        <f t="shared" si="4"/>
        <v>100</v>
      </c>
    </row>
    <row r="75" spans="1:15" ht="15.75" customHeight="1">
      <c r="A75" s="36" t="s">
        <v>40</v>
      </c>
      <c r="B75" s="42"/>
      <c r="C75" s="43"/>
      <c r="D75" s="44"/>
      <c r="E75" s="45"/>
      <c r="F75" s="37" t="e">
        <f t="shared" si="5"/>
        <v>#DIV/0!</v>
      </c>
      <c r="G75" s="43"/>
      <c r="H75" s="44"/>
      <c r="I75" s="45"/>
      <c r="J75" s="37" t="e">
        <f t="shared" si="6"/>
        <v>#DIV/0!</v>
      </c>
      <c r="K75" s="43"/>
      <c r="L75" s="44"/>
      <c r="M75" s="45"/>
      <c r="N75" s="37" t="e">
        <f t="shared" si="7"/>
        <v>#DIV/0!</v>
      </c>
      <c r="O75" s="25" t="e">
        <f t="shared" si="4"/>
        <v>#DIV/0!</v>
      </c>
    </row>
    <row r="76" spans="1:15" ht="15.75" customHeight="1">
      <c r="A76" s="30" t="s">
        <v>41</v>
      </c>
      <c r="B76" s="31">
        <v>2521664</v>
      </c>
      <c r="C76" s="32">
        <v>2521664</v>
      </c>
      <c r="D76" s="33">
        <v>1260734</v>
      </c>
      <c r="E76" s="34"/>
      <c r="F76" s="37">
        <f t="shared" si="5"/>
        <v>50</v>
      </c>
      <c r="G76" s="32">
        <v>2521664</v>
      </c>
      <c r="H76" s="33">
        <v>1899683.68</v>
      </c>
      <c r="I76" s="34"/>
      <c r="J76" s="37">
        <f t="shared" si="6"/>
        <v>75.3</v>
      </c>
      <c r="K76" s="32">
        <v>2554852</v>
      </c>
      <c r="L76" s="33">
        <v>2554852</v>
      </c>
      <c r="M76" s="34"/>
      <c r="N76" s="37">
        <f t="shared" si="7"/>
        <v>100</v>
      </c>
      <c r="O76" s="25">
        <f t="shared" si="4"/>
        <v>101.3</v>
      </c>
    </row>
    <row r="77" spans="1:15" ht="15.75" customHeight="1">
      <c r="A77" s="30" t="s">
        <v>42</v>
      </c>
      <c r="B77" s="31"/>
      <c r="C77" s="32"/>
      <c r="D77" s="33"/>
      <c r="E77" s="34"/>
      <c r="F77" s="31" t="e">
        <f t="shared" si="5"/>
        <v>#DIV/0!</v>
      </c>
      <c r="G77" s="32"/>
      <c r="H77" s="33"/>
      <c r="I77" s="34"/>
      <c r="J77" s="31" t="e">
        <f t="shared" si="6"/>
        <v>#DIV/0!</v>
      </c>
      <c r="K77" s="32"/>
      <c r="L77" s="33"/>
      <c r="M77" s="34"/>
      <c r="N77" s="31" t="e">
        <f t="shared" si="7"/>
        <v>#DIV/0!</v>
      </c>
      <c r="O77" s="25" t="e">
        <f t="shared" si="4"/>
        <v>#DIV/0!</v>
      </c>
    </row>
    <row r="78" spans="1:15" ht="15.75" customHeight="1">
      <c r="A78" s="30" t="s">
        <v>43</v>
      </c>
      <c r="B78" s="31"/>
      <c r="C78" s="32"/>
      <c r="D78" s="33"/>
      <c r="E78" s="34"/>
      <c r="F78" s="37" t="e">
        <f t="shared" si="5"/>
        <v>#DIV/0!</v>
      </c>
      <c r="G78" s="32"/>
      <c r="H78" s="33"/>
      <c r="I78" s="34"/>
      <c r="J78" s="37" t="e">
        <f t="shared" si="6"/>
        <v>#DIV/0!</v>
      </c>
      <c r="K78" s="32"/>
      <c r="L78" s="33"/>
      <c r="M78" s="34"/>
      <c r="N78" s="37" t="e">
        <f t="shared" si="7"/>
        <v>#DIV/0!</v>
      </c>
      <c r="O78" s="25" t="e">
        <f t="shared" si="4"/>
        <v>#DIV/0!</v>
      </c>
    </row>
    <row r="79" spans="1:15" ht="15.75" customHeight="1">
      <c r="A79" s="36" t="s">
        <v>44</v>
      </c>
      <c r="B79" s="31"/>
      <c r="C79" s="32"/>
      <c r="D79" s="33"/>
      <c r="E79" s="34"/>
      <c r="F79" s="37" t="e">
        <f t="shared" si="5"/>
        <v>#DIV/0!</v>
      </c>
      <c r="G79" s="32"/>
      <c r="H79" s="33"/>
      <c r="I79" s="34"/>
      <c r="J79" s="37" t="e">
        <f t="shared" si="6"/>
        <v>#DIV/0!</v>
      </c>
      <c r="K79" s="32"/>
      <c r="L79" s="33"/>
      <c r="M79" s="34"/>
      <c r="N79" s="37" t="e">
        <f t="shared" si="7"/>
        <v>#DIV/0!</v>
      </c>
      <c r="O79" s="25" t="e">
        <f t="shared" si="4"/>
        <v>#DIV/0!</v>
      </c>
    </row>
    <row r="80" spans="1:15" ht="15.75" customHeight="1">
      <c r="A80" s="36" t="s">
        <v>45</v>
      </c>
      <c r="B80" s="31">
        <f>SUM(B74:B79)</f>
        <v>3652094</v>
      </c>
      <c r="C80" s="32">
        <f>SUM(C74:C79)</f>
        <v>3652094</v>
      </c>
      <c r="D80" s="33">
        <f>SUM(D74:D79)</f>
        <v>1907717.15</v>
      </c>
      <c r="E80" s="34">
        <f>SUM(E74:E79)</f>
        <v>0</v>
      </c>
      <c r="F80" s="31">
        <f t="shared" si="5"/>
        <v>52.2</v>
      </c>
      <c r="G80" s="32">
        <f>SUM(G74:G79)</f>
        <v>3652094</v>
      </c>
      <c r="H80" s="33">
        <f>SUM(H74:H79)</f>
        <v>2788390.24</v>
      </c>
      <c r="I80" s="34">
        <f>SUM(I74:I79)</f>
        <v>0</v>
      </c>
      <c r="J80" s="31">
        <f t="shared" si="6"/>
        <v>76.4</v>
      </c>
      <c r="K80" s="32">
        <f>SUM(K74:K79)</f>
        <v>3685282</v>
      </c>
      <c r="L80" s="33">
        <f>SUM(L74:L79)</f>
        <v>3685281.98</v>
      </c>
      <c r="M80" s="34">
        <f>SUM(M74:M79)</f>
        <v>0</v>
      </c>
      <c r="N80" s="31">
        <f t="shared" si="7"/>
        <v>100</v>
      </c>
      <c r="O80" s="25">
        <f t="shared" si="4"/>
        <v>100.9</v>
      </c>
    </row>
    <row r="81" spans="1:15" ht="15.75" customHeight="1" thickBot="1">
      <c r="A81" s="46" t="s">
        <v>46</v>
      </c>
      <c r="B81" s="37">
        <f>B72+B80</f>
        <v>9562094</v>
      </c>
      <c r="C81" s="38">
        <f>C72+C80</f>
        <v>9562094</v>
      </c>
      <c r="D81" s="39">
        <f>D72+D80</f>
        <v>3427755.1399999997</v>
      </c>
      <c r="E81" s="40">
        <f>E72+E80</f>
        <v>1360499.9200000002</v>
      </c>
      <c r="F81" s="37">
        <f t="shared" si="5"/>
        <v>50.1</v>
      </c>
      <c r="G81" s="38">
        <f>G72+G80</f>
        <v>9562094</v>
      </c>
      <c r="H81" s="39">
        <f>H72+H80</f>
        <v>4617569.550000001</v>
      </c>
      <c r="I81" s="39">
        <f>I72+I80</f>
        <v>1700752.71</v>
      </c>
      <c r="J81" s="37">
        <f t="shared" si="6"/>
        <v>66.1</v>
      </c>
      <c r="K81" s="38">
        <f>K72+K80</f>
        <v>8800282</v>
      </c>
      <c r="L81" s="39">
        <f>L72+L80</f>
        <v>6441972.83</v>
      </c>
      <c r="M81" s="40">
        <f>M72+M80</f>
        <v>2355113.15</v>
      </c>
      <c r="N81" s="37">
        <f t="shared" si="7"/>
        <v>100</v>
      </c>
      <c r="O81" s="135">
        <f t="shared" si="4"/>
        <v>92</v>
      </c>
    </row>
    <row r="82" spans="1:15" ht="15.75" customHeight="1" thickBot="1">
      <c r="A82" s="47" t="s">
        <v>47</v>
      </c>
      <c r="B82" s="48">
        <f>B81-B33</f>
        <v>0</v>
      </c>
      <c r="C82" s="48">
        <f>C81-C33</f>
        <v>0</v>
      </c>
      <c r="D82" s="48">
        <f>D81-D33</f>
        <v>4603.809999999125</v>
      </c>
      <c r="E82" s="48">
        <f>E81-E33</f>
        <v>101638.90000000037</v>
      </c>
      <c r="F82" s="48" t="e">
        <f t="shared" si="5"/>
        <v>#DIV/0!</v>
      </c>
      <c r="G82" s="48">
        <f>G81-G33</f>
        <v>0</v>
      </c>
      <c r="H82" s="48">
        <f>H81-H33</f>
        <v>5781.75</v>
      </c>
      <c r="I82" s="48">
        <f>I81-I33</f>
        <v>123537.57000000007</v>
      </c>
      <c r="J82" s="48" t="e">
        <f t="shared" si="6"/>
        <v>#DIV/0!</v>
      </c>
      <c r="K82" s="48">
        <f>K81-K33</f>
        <v>205482</v>
      </c>
      <c r="L82" s="48">
        <f>L81-L33</f>
        <v>2531.4700000006706</v>
      </c>
      <c r="M82" s="48">
        <f>M81-M33</f>
        <v>216041.24000000022</v>
      </c>
      <c r="N82" s="48">
        <f t="shared" si="7"/>
        <v>106.4</v>
      </c>
      <c r="O82" s="48" t="e">
        <f t="shared" si="4"/>
        <v>#DIV/0!</v>
      </c>
    </row>
    <row r="83" spans="1:15" ht="15.75" thickBot="1">
      <c r="A83" s="141" t="s">
        <v>93</v>
      </c>
      <c r="B83" s="137"/>
      <c r="C83" s="138"/>
      <c r="D83" s="140">
        <f>D82+E82</f>
        <v>106242.7099999995</v>
      </c>
      <c r="E83" s="138"/>
      <c r="F83" s="138"/>
      <c r="G83" s="138"/>
      <c r="H83" s="140">
        <f>H82+I82</f>
        <v>129319.32000000007</v>
      </c>
      <c r="I83" s="138"/>
      <c r="J83" s="138"/>
      <c r="K83" s="138"/>
      <c r="L83" s="140">
        <f>L82+M82</f>
        <v>218572.7100000009</v>
      </c>
      <c r="M83" s="138"/>
      <c r="N83" s="138"/>
      <c r="O83" s="139"/>
    </row>
    <row r="84" spans="4:12" ht="15">
      <c r="D84" s="136"/>
      <c r="H84" s="142"/>
      <c r="L84" s="136"/>
    </row>
    <row r="85" ht="15">
      <c r="H85" s="1"/>
    </row>
    <row r="86" spans="1:8" ht="15">
      <c r="A86" s="49" t="s">
        <v>48</v>
      </c>
      <c r="B86"/>
      <c r="H86" s="1"/>
    </row>
    <row r="87" spans="2:8" ht="15.75" thickBot="1">
      <c r="B87"/>
      <c r="H87" s="1"/>
    </row>
    <row r="88" spans="1:8" ht="15.75" customHeight="1">
      <c r="A88" s="50"/>
      <c r="B88" s="51" t="s">
        <v>10</v>
      </c>
      <c r="C88" s="11" t="s">
        <v>14</v>
      </c>
      <c r="D88" s="52" t="s">
        <v>15</v>
      </c>
      <c r="E88" s="53"/>
      <c r="H88" s="1" t="s">
        <v>98</v>
      </c>
    </row>
    <row r="89" spans="1:8" ht="15.75" customHeight="1">
      <c r="A89" s="54" t="s">
        <v>49</v>
      </c>
      <c r="B89" s="55">
        <v>49212</v>
      </c>
      <c r="C89" s="33">
        <v>45981.5</v>
      </c>
      <c r="D89" s="56">
        <v>70603.9</v>
      </c>
      <c r="E89" s="53"/>
      <c r="H89" s="1" t="s">
        <v>99</v>
      </c>
    </row>
    <row r="90" spans="1:8" ht="15.75" customHeight="1">
      <c r="A90" s="57" t="s">
        <v>50</v>
      </c>
      <c r="B90" s="55">
        <v>2030</v>
      </c>
      <c r="C90" s="33">
        <v>0</v>
      </c>
      <c r="D90" s="56">
        <v>0</v>
      </c>
      <c r="E90" s="53"/>
      <c r="H90" s="1" t="s">
        <v>100</v>
      </c>
    </row>
    <row r="91" spans="1:8" ht="15.75" customHeight="1">
      <c r="A91" s="57" t="s">
        <v>51</v>
      </c>
      <c r="B91" s="55">
        <v>114194.39</v>
      </c>
      <c r="C91" s="33">
        <v>300725.64</v>
      </c>
      <c r="D91" s="56">
        <v>66128.7</v>
      </c>
      <c r="E91" s="53"/>
      <c r="H91" s="1"/>
    </row>
    <row r="92" spans="1:5" ht="15.75" customHeight="1" thickBot="1">
      <c r="A92" s="58" t="s">
        <v>52</v>
      </c>
      <c r="B92" s="59" t="s">
        <v>53</v>
      </c>
      <c r="C92" s="60">
        <v>862.72</v>
      </c>
      <c r="D92" s="61">
        <v>5198.72</v>
      </c>
      <c r="E92" s="53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2.421875" style="0" customWidth="1"/>
    <col min="2" max="2" width="14.140625" style="0" customWidth="1"/>
    <col min="3" max="3" width="13.7109375" style="0" customWidth="1"/>
    <col min="4" max="4" width="13.57421875" style="0" customWidth="1"/>
    <col min="5" max="5" width="12.28125" style="0" customWidth="1"/>
    <col min="6" max="6" width="7.8515625" style="0" bestFit="1" customWidth="1"/>
    <col min="7" max="7" width="13.7109375" style="0" customWidth="1"/>
    <col min="8" max="8" width="13.57421875" style="0" customWidth="1"/>
    <col min="9" max="9" width="12.7109375" style="0" customWidth="1"/>
    <col min="10" max="10" width="6.57421875" style="0" customWidth="1"/>
    <col min="11" max="11" width="13.8515625" style="0" customWidth="1"/>
    <col min="12" max="12" width="13.57421875" style="0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8" ht="15">
      <c r="A1" s="1"/>
      <c r="C1" s="49"/>
      <c r="D1" s="49"/>
      <c r="E1" s="49"/>
      <c r="H1" t="s">
        <v>97</v>
      </c>
    </row>
    <row r="2" spans="1:14" ht="16.5" thickBot="1">
      <c r="A2" s="3" t="s">
        <v>54</v>
      </c>
      <c r="B2" s="3" t="s">
        <v>1</v>
      </c>
      <c r="C2" s="3"/>
      <c r="F2" s="3"/>
      <c r="G2" s="3"/>
      <c r="J2" s="3"/>
      <c r="K2" s="3"/>
      <c r="N2" s="3"/>
    </row>
    <row r="3" spans="1:15" ht="15">
      <c r="A3" s="4" t="s">
        <v>2</v>
      </c>
      <c r="B3" s="5" t="s">
        <v>3</v>
      </c>
      <c r="C3" s="10" t="s">
        <v>4</v>
      </c>
      <c r="D3" s="11" t="s">
        <v>5</v>
      </c>
      <c r="E3" s="62"/>
      <c r="F3" s="52" t="s">
        <v>6</v>
      </c>
      <c r="G3" s="6" t="s">
        <v>4</v>
      </c>
      <c r="H3" s="11" t="s">
        <v>7</v>
      </c>
      <c r="I3" s="62"/>
      <c r="J3" s="52" t="s">
        <v>6</v>
      </c>
      <c r="K3" s="63" t="s">
        <v>4</v>
      </c>
      <c r="L3" s="11" t="s">
        <v>8</v>
      </c>
      <c r="M3" s="62"/>
      <c r="N3" s="52" t="s">
        <v>6</v>
      </c>
      <c r="O3" s="133" t="s">
        <v>90</v>
      </c>
    </row>
    <row r="4" spans="1:15" ht="15.75" thickBot="1">
      <c r="A4" s="14"/>
      <c r="B4" s="15" t="s">
        <v>9</v>
      </c>
      <c r="C4" s="20" t="s">
        <v>10</v>
      </c>
      <c r="D4" s="21" t="s">
        <v>11</v>
      </c>
      <c r="E4" s="21" t="s">
        <v>12</v>
      </c>
      <c r="F4" s="18" t="s">
        <v>13</v>
      </c>
      <c r="G4" s="16" t="s">
        <v>14</v>
      </c>
      <c r="H4" s="21" t="s">
        <v>11</v>
      </c>
      <c r="I4" s="21" t="s">
        <v>12</v>
      </c>
      <c r="J4" s="18" t="s">
        <v>13</v>
      </c>
      <c r="K4" s="64" t="s">
        <v>15</v>
      </c>
      <c r="L4" s="21" t="s">
        <v>11</v>
      </c>
      <c r="M4" s="21" t="s">
        <v>12</v>
      </c>
      <c r="N4" s="18" t="s">
        <v>13</v>
      </c>
      <c r="O4" s="134" t="s">
        <v>91</v>
      </c>
    </row>
    <row r="5" spans="1:15" ht="15.75" customHeight="1">
      <c r="A5" s="65" t="s">
        <v>55</v>
      </c>
      <c r="B5" s="99">
        <v>2600000</v>
      </c>
      <c r="C5" s="100">
        <v>2600000</v>
      </c>
      <c r="D5" s="101">
        <v>1093433.53</v>
      </c>
      <c r="E5" s="101">
        <v>215470.96</v>
      </c>
      <c r="F5" s="102">
        <f>ROUND((D5+E5)/(C5/100),1)</f>
        <v>50.3</v>
      </c>
      <c r="G5" s="103">
        <v>2600000</v>
      </c>
      <c r="H5" s="101">
        <v>1331254.01</v>
      </c>
      <c r="I5" s="101">
        <v>255008.01</v>
      </c>
      <c r="J5" s="102">
        <f>ROUND((H5+I5)/(G5/100),1)</f>
        <v>61</v>
      </c>
      <c r="K5" s="104">
        <v>2600000</v>
      </c>
      <c r="L5" s="101">
        <v>1973353.13</v>
      </c>
      <c r="M5" s="101">
        <v>360445.82</v>
      </c>
      <c r="N5" s="102">
        <f>ROUND((L5+M5)/(K5/100),1)</f>
        <v>89.8</v>
      </c>
      <c r="O5" s="25">
        <f aca="true" t="shared" si="0" ref="O5:O33">ROUND((L5+M5)/(B5/100),1)</f>
        <v>89.8</v>
      </c>
    </row>
    <row r="6" spans="1:15" ht="15.75" customHeight="1">
      <c r="A6" s="70" t="s">
        <v>56</v>
      </c>
      <c r="B6" s="105">
        <v>194000</v>
      </c>
      <c r="C6" s="106">
        <v>194000</v>
      </c>
      <c r="D6" s="107">
        <v>111219.1</v>
      </c>
      <c r="E6" s="107">
        <v>19626.9</v>
      </c>
      <c r="F6" s="108">
        <f aca="true" t="shared" si="1" ref="F6:F33">ROUND((D6+E6)/(C6/100),1)</f>
        <v>67.4</v>
      </c>
      <c r="G6" s="109">
        <v>194000</v>
      </c>
      <c r="H6" s="107">
        <v>163121.36</v>
      </c>
      <c r="I6" s="107">
        <v>26554.64</v>
      </c>
      <c r="J6" s="108">
        <f aca="true" t="shared" si="2" ref="J6:J33">ROUND((H6+I6)/(G6/100),1)</f>
        <v>97.8</v>
      </c>
      <c r="K6" s="110">
        <v>194000</v>
      </c>
      <c r="L6" s="107">
        <v>206508.36</v>
      </c>
      <c r="M6" s="107">
        <v>33617.64</v>
      </c>
      <c r="N6" s="108">
        <f aca="true" t="shared" si="3" ref="N6:N33">ROUND((L6+M6)/(K6/100),1)</f>
        <v>123.8</v>
      </c>
      <c r="O6" s="31">
        <f t="shared" si="0"/>
        <v>123.8</v>
      </c>
    </row>
    <row r="7" spans="1:15" ht="15.75" customHeight="1">
      <c r="A7" s="70" t="s">
        <v>57</v>
      </c>
      <c r="B7" s="105">
        <v>160000</v>
      </c>
      <c r="C7" s="106">
        <v>160000</v>
      </c>
      <c r="D7" s="107">
        <v>106049.94</v>
      </c>
      <c r="E7" s="107">
        <v>18714.69</v>
      </c>
      <c r="F7" s="108">
        <f t="shared" si="1"/>
        <v>78</v>
      </c>
      <c r="G7" s="109">
        <v>160000</v>
      </c>
      <c r="H7" s="107">
        <v>133192.18</v>
      </c>
      <c r="I7" s="107">
        <v>21682.45</v>
      </c>
      <c r="J7" s="108">
        <f t="shared" si="2"/>
        <v>96.8</v>
      </c>
      <c r="K7" s="110">
        <v>160000</v>
      </c>
      <c r="L7" s="107">
        <v>179322.78</v>
      </c>
      <c r="M7" s="107">
        <v>29192.08</v>
      </c>
      <c r="N7" s="108">
        <f t="shared" si="3"/>
        <v>130.3</v>
      </c>
      <c r="O7" s="31">
        <f t="shared" si="0"/>
        <v>130.3</v>
      </c>
    </row>
    <row r="8" spans="1:15" ht="15.75" customHeight="1">
      <c r="A8" s="70" t="s">
        <v>58</v>
      </c>
      <c r="B8" s="105">
        <v>55000</v>
      </c>
      <c r="C8" s="106">
        <v>55000</v>
      </c>
      <c r="D8" s="107">
        <v>26994.3</v>
      </c>
      <c r="E8" s="107">
        <v>4763.7</v>
      </c>
      <c r="F8" s="108">
        <f t="shared" si="1"/>
        <v>57.7</v>
      </c>
      <c r="G8" s="109">
        <v>55000</v>
      </c>
      <c r="H8" s="107">
        <v>32515.74</v>
      </c>
      <c r="I8" s="107">
        <v>5293.26</v>
      </c>
      <c r="J8" s="108">
        <f t="shared" si="2"/>
        <v>68.7</v>
      </c>
      <c r="K8" s="110">
        <v>55000</v>
      </c>
      <c r="L8" s="107">
        <v>46792.6</v>
      </c>
      <c r="M8" s="107">
        <v>7617.4</v>
      </c>
      <c r="N8" s="108">
        <f t="shared" si="3"/>
        <v>98.9</v>
      </c>
      <c r="O8" s="31">
        <f t="shared" si="0"/>
        <v>98.9</v>
      </c>
    </row>
    <row r="9" spans="1:15" ht="15.75" customHeight="1">
      <c r="A9" s="70" t="s">
        <v>59</v>
      </c>
      <c r="B9" s="105"/>
      <c r="C9" s="106"/>
      <c r="D9" s="107"/>
      <c r="E9" s="107"/>
      <c r="F9" s="108" t="e">
        <f t="shared" si="1"/>
        <v>#DIV/0!</v>
      </c>
      <c r="G9" s="109"/>
      <c r="H9" s="107"/>
      <c r="I9" s="107"/>
      <c r="J9" s="108" t="e">
        <f t="shared" si="2"/>
        <v>#DIV/0!</v>
      </c>
      <c r="K9" s="110"/>
      <c r="L9" s="107"/>
      <c r="M9" s="107"/>
      <c r="N9" s="108" t="e">
        <f t="shared" si="3"/>
        <v>#DIV/0!</v>
      </c>
      <c r="O9" s="31" t="e">
        <f t="shared" si="0"/>
        <v>#DIV/0!</v>
      </c>
    </row>
    <row r="10" spans="1:15" ht="15.75" customHeight="1">
      <c r="A10" s="70" t="s">
        <v>60</v>
      </c>
      <c r="B10" s="105"/>
      <c r="C10" s="106"/>
      <c r="D10" s="107"/>
      <c r="E10" s="107"/>
      <c r="F10" s="108" t="e">
        <f t="shared" si="1"/>
        <v>#DIV/0!</v>
      </c>
      <c r="G10" s="109"/>
      <c r="H10" s="107"/>
      <c r="I10" s="107"/>
      <c r="J10" s="108" t="e">
        <f t="shared" si="2"/>
        <v>#DIV/0!</v>
      </c>
      <c r="K10" s="110"/>
      <c r="L10" s="107"/>
      <c r="M10" s="107"/>
      <c r="N10" s="108" t="e">
        <f t="shared" si="3"/>
        <v>#DIV/0!</v>
      </c>
      <c r="O10" s="31" t="e">
        <f t="shared" si="0"/>
        <v>#DIV/0!</v>
      </c>
    </row>
    <row r="11" spans="1:15" ht="15.75" customHeight="1">
      <c r="A11" s="70" t="s">
        <v>61</v>
      </c>
      <c r="B11" s="105"/>
      <c r="C11" s="106"/>
      <c r="D11" s="107"/>
      <c r="E11" s="107"/>
      <c r="F11" s="108" t="e">
        <f t="shared" si="1"/>
        <v>#DIV/0!</v>
      </c>
      <c r="G11" s="109"/>
      <c r="H11" s="107"/>
      <c r="I11" s="107"/>
      <c r="J11" s="108" t="e">
        <f t="shared" si="2"/>
        <v>#DIV/0!</v>
      </c>
      <c r="K11" s="110"/>
      <c r="L11" s="107"/>
      <c r="M11" s="107"/>
      <c r="N11" s="108" t="e">
        <f t="shared" si="3"/>
        <v>#DIV/0!</v>
      </c>
      <c r="O11" s="31" t="e">
        <f t="shared" si="0"/>
        <v>#DIV/0!</v>
      </c>
    </row>
    <row r="12" spans="1:15" ht="15.75" customHeight="1">
      <c r="A12" s="70" t="s">
        <v>62</v>
      </c>
      <c r="B12" s="105">
        <v>30000</v>
      </c>
      <c r="C12" s="106">
        <v>30000</v>
      </c>
      <c r="D12" s="107">
        <v>8909.92</v>
      </c>
      <c r="E12" s="107">
        <v>1572.34</v>
      </c>
      <c r="F12" s="108">
        <f t="shared" si="1"/>
        <v>34.9</v>
      </c>
      <c r="G12" s="109">
        <v>30000</v>
      </c>
      <c r="H12" s="107">
        <v>13568.9</v>
      </c>
      <c r="I12" s="107">
        <v>2208.89</v>
      </c>
      <c r="J12" s="108">
        <f t="shared" si="2"/>
        <v>52.6</v>
      </c>
      <c r="K12" s="110">
        <v>30000</v>
      </c>
      <c r="L12" s="107">
        <v>79118.34</v>
      </c>
      <c r="M12" s="107">
        <v>12879.73</v>
      </c>
      <c r="N12" s="108">
        <f t="shared" si="3"/>
        <v>306.7</v>
      </c>
      <c r="O12" s="31">
        <f t="shared" si="0"/>
        <v>306.7</v>
      </c>
    </row>
    <row r="13" spans="1:15" ht="15.75" customHeight="1">
      <c r="A13" s="70" t="s">
        <v>63</v>
      </c>
      <c r="B13" s="105">
        <v>2000</v>
      </c>
      <c r="C13" s="106">
        <v>2000</v>
      </c>
      <c r="D13" s="107">
        <v>1521.5</v>
      </c>
      <c r="E13" s="107">
        <v>268.5</v>
      </c>
      <c r="F13" s="108">
        <f t="shared" si="1"/>
        <v>89.5</v>
      </c>
      <c r="G13" s="109">
        <v>2000</v>
      </c>
      <c r="H13" s="107">
        <v>1753.54</v>
      </c>
      <c r="I13" s="107">
        <v>285.46</v>
      </c>
      <c r="J13" s="108">
        <f t="shared" si="2"/>
        <v>102</v>
      </c>
      <c r="K13" s="110">
        <v>2000</v>
      </c>
      <c r="L13" s="107">
        <v>1753.54</v>
      </c>
      <c r="M13" s="107">
        <v>285.46</v>
      </c>
      <c r="N13" s="108">
        <f t="shared" si="3"/>
        <v>102</v>
      </c>
      <c r="O13" s="31">
        <f t="shared" si="0"/>
        <v>102</v>
      </c>
    </row>
    <row r="14" spans="1:15" ht="15.75" customHeight="1">
      <c r="A14" s="70" t="s">
        <v>64</v>
      </c>
      <c r="B14" s="105">
        <v>1000</v>
      </c>
      <c r="C14" s="106">
        <v>1000</v>
      </c>
      <c r="D14" s="107">
        <v>331.5</v>
      </c>
      <c r="E14" s="107">
        <v>58.5</v>
      </c>
      <c r="F14" s="108">
        <f t="shared" si="1"/>
        <v>39</v>
      </c>
      <c r="G14" s="109">
        <v>1000</v>
      </c>
      <c r="H14" s="107">
        <v>335.4</v>
      </c>
      <c r="I14" s="107">
        <v>54.6</v>
      </c>
      <c r="J14" s="108">
        <f t="shared" si="2"/>
        <v>39</v>
      </c>
      <c r="K14" s="110">
        <v>1000</v>
      </c>
      <c r="L14" s="107">
        <v>582.22</v>
      </c>
      <c r="M14" s="107">
        <v>94.78</v>
      </c>
      <c r="N14" s="108">
        <f t="shared" si="3"/>
        <v>67.7</v>
      </c>
      <c r="O14" s="31">
        <f t="shared" si="0"/>
        <v>67.7</v>
      </c>
    </row>
    <row r="15" spans="1:15" ht="15.75" customHeight="1">
      <c r="A15" s="70" t="s">
        <v>65</v>
      </c>
      <c r="B15" s="105">
        <v>149000</v>
      </c>
      <c r="C15" s="106">
        <v>149000</v>
      </c>
      <c r="D15" s="107">
        <v>79913.85</v>
      </c>
      <c r="E15" s="107">
        <v>14102.44</v>
      </c>
      <c r="F15" s="108">
        <f t="shared" si="1"/>
        <v>63.1</v>
      </c>
      <c r="G15" s="109">
        <v>149000</v>
      </c>
      <c r="H15" s="107">
        <v>159358.27</v>
      </c>
      <c r="I15" s="107">
        <v>25942.04</v>
      </c>
      <c r="J15" s="108">
        <f t="shared" si="2"/>
        <v>124.4</v>
      </c>
      <c r="K15" s="110">
        <v>149000</v>
      </c>
      <c r="L15" s="107">
        <v>199857.75</v>
      </c>
      <c r="M15" s="107">
        <v>32534.98</v>
      </c>
      <c r="N15" s="108">
        <f t="shared" si="3"/>
        <v>156</v>
      </c>
      <c r="O15" s="31">
        <f t="shared" si="0"/>
        <v>156</v>
      </c>
    </row>
    <row r="16" spans="1:15" ht="15.75" customHeight="1">
      <c r="A16" s="70" t="s">
        <v>66</v>
      </c>
      <c r="B16" s="105">
        <v>2339442</v>
      </c>
      <c r="C16" s="106">
        <v>2339442</v>
      </c>
      <c r="D16" s="107">
        <v>1129425</v>
      </c>
      <c r="E16" s="107">
        <v>92679</v>
      </c>
      <c r="F16" s="108">
        <f t="shared" si="1"/>
        <v>52.2</v>
      </c>
      <c r="G16" s="109">
        <v>2328879</v>
      </c>
      <c r="H16" s="107">
        <v>1699515</v>
      </c>
      <c r="I16" s="107">
        <v>117788</v>
      </c>
      <c r="J16" s="108">
        <f t="shared" si="2"/>
        <v>78</v>
      </c>
      <c r="K16" s="110">
        <v>2330323</v>
      </c>
      <c r="L16" s="107">
        <v>2330323</v>
      </c>
      <c r="M16" s="107">
        <v>188104</v>
      </c>
      <c r="N16" s="108">
        <f t="shared" si="3"/>
        <v>108.1</v>
      </c>
      <c r="O16" s="31">
        <f t="shared" si="0"/>
        <v>107.7</v>
      </c>
    </row>
    <row r="17" spans="1:15" ht="15.75" customHeight="1">
      <c r="A17" s="70" t="s">
        <v>67</v>
      </c>
      <c r="B17" s="105"/>
      <c r="C17" s="106"/>
      <c r="D17" s="107"/>
      <c r="E17" s="107"/>
      <c r="F17" s="108" t="e">
        <f t="shared" si="1"/>
        <v>#DIV/0!</v>
      </c>
      <c r="G17" s="109"/>
      <c r="H17" s="107"/>
      <c r="I17" s="107"/>
      <c r="J17" s="108" t="e">
        <f t="shared" si="2"/>
        <v>#DIV/0!</v>
      </c>
      <c r="K17" s="110"/>
      <c r="L17" s="107"/>
      <c r="M17" s="107"/>
      <c r="N17" s="108" t="e">
        <f t="shared" si="3"/>
        <v>#DIV/0!</v>
      </c>
      <c r="O17" s="31" t="e">
        <f t="shared" si="0"/>
        <v>#DIV/0!</v>
      </c>
    </row>
    <row r="18" spans="1:15" ht="15.75" customHeight="1">
      <c r="A18" s="70" t="s">
        <v>68</v>
      </c>
      <c r="B18" s="105"/>
      <c r="C18" s="106"/>
      <c r="D18" s="107"/>
      <c r="E18" s="107"/>
      <c r="F18" s="108" t="e">
        <f t="shared" si="1"/>
        <v>#DIV/0!</v>
      </c>
      <c r="G18" s="109"/>
      <c r="H18" s="107"/>
      <c r="I18" s="107"/>
      <c r="J18" s="108" t="e">
        <f t="shared" si="2"/>
        <v>#DIV/0!</v>
      </c>
      <c r="K18" s="110"/>
      <c r="L18" s="107"/>
      <c r="M18" s="107"/>
      <c r="N18" s="108" t="e">
        <f t="shared" si="3"/>
        <v>#DIV/0!</v>
      </c>
      <c r="O18" s="31" t="e">
        <f t="shared" si="0"/>
        <v>#DIV/0!</v>
      </c>
    </row>
    <row r="19" spans="1:15" ht="15.75" customHeight="1">
      <c r="A19" s="70" t="s">
        <v>69</v>
      </c>
      <c r="B19" s="105"/>
      <c r="C19" s="106"/>
      <c r="D19" s="107"/>
      <c r="E19" s="107"/>
      <c r="F19" s="108" t="e">
        <f t="shared" si="1"/>
        <v>#DIV/0!</v>
      </c>
      <c r="G19" s="109"/>
      <c r="H19" s="107"/>
      <c r="I19" s="107"/>
      <c r="J19" s="108" t="e">
        <f t="shared" si="2"/>
        <v>#DIV/0!</v>
      </c>
      <c r="K19" s="110"/>
      <c r="L19" s="107"/>
      <c r="M19" s="107"/>
      <c r="N19" s="108" t="e">
        <f t="shared" si="3"/>
        <v>#DIV/0!</v>
      </c>
      <c r="O19" s="31" t="e">
        <f t="shared" si="0"/>
        <v>#DIV/0!</v>
      </c>
    </row>
    <row r="20" spans="1:15" ht="15.75" customHeight="1">
      <c r="A20" s="70" t="s">
        <v>70</v>
      </c>
      <c r="B20" s="105"/>
      <c r="C20" s="106"/>
      <c r="D20" s="107"/>
      <c r="E20" s="107"/>
      <c r="F20" s="108" t="e">
        <f t="shared" si="1"/>
        <v>#DIV/0!</v>
      </c>
      <c r="G20" s="109"/>
      <c r="H20" s="107"/>
      <c r="I20" s="107"/>
      <c r="J20" s="108" t="e">
        <f t="shared" si="2"/>
        <v>#DIV/0!</v>
      </c>
      <c r="K20" s="110"/>
      <c r="L20" s="107"/>
      <c r="M20" s="107"/>
      <c r="N20" s="108" t="e">
        <f t="shared" si="3"/>
        <v>#DIV/0!</v>
      </c>
      <c r="O20" s="31" t="e">
        <f t="shared" si="0"/>
        <v>#DIV/0!</v>
      </c>
    </row>
    <row r="21" spans="1:15" ht="15.75" customHeight="1">
      <c r="A21" s="70" t="s">
        <v>72</v>
      </c>
      <c r="B21" s="105"/>
      <c r="C21" s="106"/>
      <c r="D21" s="107"/>
      <c r="E21" s="107"/>
      <c r="F21" s="108" t="e">
        <f t="shared" si="1"/>
        <v>#DIV/0!</v>
      </c>
      <c r="G21" s="109"/>
      <c r="H21" s="107"/>
      <c r="I21" s="107"/>
      <c r="J21" s="108" t="e">
        <f t="shared" si="2"/>
        <v>#DIV/0!</v>
      </c>
      <c r="K21" s="110"/>
      <c r="L21" s="107"/>
      <c r="M21" s="107"/>
      <c r="N21" s="108" t="e">
        <f t="shared" si="3"/>
        <v>#DIV/0!</v>
      </c>
      <c r="O21" s="31" t="e">
        <f t="shared" si="0"/>
        <v>#DIV/0!</v>
      </c>
    </row>
    <row r="22" spans="1:15" ht="15">
      <c r="A22" s="70" t="s">
        <v>92</v>
      </c>
      <c r="B22" s="31"/>
      <c r="C22" s="32"/>
      <c r="D22" s="71"/>
      <c r="E22" s="71"/>
      <c r="F22" s="56" t="e">
        <f t="shared" si="1"/>
        <v>#DIV/0!</v>
      </c>
      <c r="G22" s="55"/>
      <c r="H22" s="71"/>
      <c r="I22" s="71"/>
      <c r="J22" s="56" t="e">
        <f t="shared" si="2"/>
        <v>#DIV/0!</v>
      </c>
      <c r="K22" s="72"/>
      <c r="L22" s="71"/>
      <c r="M22" s="71"/>
      <c r="N22" s="56" t="e">
        <f t="shared" si="3"/>
        <v>#DIV/0!</v>
      </c>
      <c r="O22" s="31" t="e">
        <f t="shared" si="0"/>
        <v>#DIV/0!</v>
      </c>
    </row>
    <row r="23" spans="1:15" ht="15.75" customHeight="1">
      <c r="A23" s="70" t="s">
        <v>73</v>
      </c>
      <c r="B23" s="105">
        <v>25000</v>
      </c>
      <c r="C23" s="106">
        <v>25000</v>
      </c>
      <c r="D23" s="107">
        <v>11005.37</v>
      </c>
      <c r="E23" s="107">
        <v>5439.13</v>
      </c>
      <c r="F23" s="108">
        <f t="shared" si="1"/>
        <v>65.8</v>
      </c>
      <c r="G23" s="109">
        <v>25000</v>
      </c>
      <c r="H23" s="107">
        <v>14263.53</v>
      </c>
      <c r="I23" s="107">
        <v>15814.97</v>
      </c>
      <c r="J23" s="108">
        <f t="shared" si="2"/>
        <v>120.3</v>
      </c>
      <c r="K23" s="110">
        <v>25000</v>
      </c>
      <c r="L23" s="107">
        <v>19943.83</v>
      </c>
      <c r="M23" s="107">
        <v>16739.67</v>
      </c>
      <c r="N23" s="108">
        <f t="shared" si="3"/>
        <v>146.7</v>
      </c>
      <c r="O23" s="31">
        <f t="shared" si="0"/>
        <v>146.7</v>
      </c>
    </row>
    <row r="24" spans="1:15" ht="15.75" customHeight="1">
      <c r="A24" s="70" t="s">
        <v>74</v>
      </c>
      <c r="B24" s="105">
        <v>361103</v>
      </c>
      <c r="C24" s="106">
        <v>361103</v>
      </c>
      <c r="D24" s="107">
        <v>154632</v>
      </c>
      <c r="E24" s="107">
        <v>27288</v>
      </c>
      <c r="F24" s="108">
        <f t="shared" si="1"/>
        <v>50.4</v>
      </c>
      <c r="G24" s="109">
        <v>361103</v>
      </c>
      <c r="H24" s="107">
        <v>233514.94</v>
      </c>
      <c r="I24" s="107">
        <v>38014.06</v>
      </c>
      <c r="J24" s="108">
        <f t="shared" si="2"/>
        <v>75.2</v>
      </c>
      <c r="K24" s="110">
        <v>361103</v>
      </c>
      <c r="L24" s="107">
        <v>310548.58</v>
      </c>
      <c r="M24" s="107">
        <v>50554.42</v>
      </c>
      <c r="N24" s="108">
        <f t="shared" si="3"/>
        <v>100</v>
      </c>
      <c r="O24" s="31">
        <f t="shared" si="0"/>
        <v>100</v>
      </c>
    </row>
    <row r="25" spans="1:15" ht="15.75" customHeight="1">
      <c r="A25" s="70" t="s">
        <v>75</v>
      </c>
      <c r="B25" s="105"/>
      <c r="C25" s="106"/>
      <c r="D25" s="107"/>
      <c r="E25" s="107"/>
      <c r="F25" s="108" t="e">
        <f t="shared" si="1"/>
        <v>#DIV/0!</v>
      </c>
      <c r="G25" s="109"/>
      <c r="H25" s="107"/>
      <c r="I25" s="107"/>
      <c r="J25" s="108" t="e">
        <f t="shared" si="2"/>
        <v>#DIV/0!</v>
      </c>
      <c r="K25" s="110"/>
      <c r="L25" s="107"/>
      <c r="M25" s="107"/>
      <c r="N25" s="108" t="e">
        <f t="shared" si="3"/>
        <v>#DIV/0!</v>
      </c>
      <c r="O25" s="31" t="e">
        <f t="shared" si="0"/>
        <v>#DIV/0!</v>
      </c>
    </row>
    <row r="26" spans="1:15" ht="15.75" customHeight="1">
      <c r="A26" s="70" t="s">
        <v>76</v>
      </c>
      <c r="B26" s="105"/>
      <c r="C26" s="106"/>
      <c r="D26" s="107"/>
      <c r="E26" s="107"/>
      <c r="F26" s="108" t="e">
        <f t="shared" si="1"/>
        <v>#DIV/0!</v>
      </c>
      <c r="G26" s="109"/>
      <c r="H26" s="107"/>
      <c r="I26" s="107"/>
      <c r="J26" s="108" t="e">
        <f t="shared" si="2"/>
        <v>#DIV/0!</v>
      </c>
      <c r="K26" s="110"/>
      <c r="L26" s="107"/>
      <c r="M26" s="107"/>
      <c r="N26" s="108" t="e">
        <f t="shared" si="3"/>
        <v>#DIV/0!</v>
      </c>
      <c r="O26" s="31" t="e">
        <f t="shared" si="0"/>
        <v>#DIV/0!</v>
      </c>
    </row>
    <row r="27" spans="1:15" ht="15.75" customHeight="1">
      <c r="A27" s="70" t="s">
        <v>77</v>
      </c>
      <c r="B27" s="105"/>
      <c r="C27" s="106"/>
      <c r="D27" s="107"/>
      <c r="E27" s="107"/>
      <c r="F27" s="108" t="e">
        <f t="shared" si="1"/>
        <v>#DIV/0!</v>
      </c>
      <c r="G27" s="109"/>
      <c r="H27" s="107"/>
      <c r="I27" s="107"/>
      <c r="J27" s="108" t="e">
        <f t="shared" si="2"/>
        <v>#DIV/0!</v>
      </c>
      <c r="K27" s="110"/>
      <c r="L27" s="107"/>
      <c r="M27" s="107"/>
      <c r="N27" s="108" t="e">
        <f t="shared" si="3"/>
        <v>#DIV/0!</v>
      </c>
      <c r="O27" s="31" t="e">
        <f t="shared" si="0"/>
        <v>#DIV/0!</v>
      </c>
    </row>
    <row r="28" spans="1:15" ht="15.75" customHeight="1">
      <c r="A28" s="70" t="s">
        <v>78</v>
      </c>
      <c r="B28" s="105"/>
      <c r="C28" s="106"/>
      <c r="D28" s="107"/>
      <c r="E28" s="107"/>
      <c r="F28" s="108" t="e">
        <f t="shared" si="1"/>
        <v>#DIV/0!</v>
      </c>
      <c r="G28" s="109"/>
      <c r="H28" s="107"/>
      <c r="I28" s="107"/>
      <c r="J28" s="108" t="e">
        <f t="shared" si="2"/>
        <v>#DIV/0!</v>
      </c>
      <c r="K28" s="110"/>
      <c r="L28" s="107"/>
      <c r="M28" s="107"/>
      <c r="N28" s="108" t="e">
        <f t="shared" si="3"/>
        <v>#DIV/0!</v>
      </c>
      <c r="O28" s="31" t="e">
        <f t="shared" si="0"/>
        <v>#DIV/0!</v>
      </c>
    </row>
    <row r="29" spans="1:15" ht="15.75" customHeight="1">
      <c r="A29" s="70" t="s">
        <v>79</v>
      </c>
      <c r="B29" s="105"/>
      <c r="C29" s="106"/>
      <c r="D29" s="107"/>
      <c r="E29" s="107"/>
      <c r="F29" s="108" t="e">
        <f t="shared" si="1"/>
        <v>#DIV/0!</v>
      </c>
      <c r="G29" s="109"/>
      <c r="H29" s="107"/>
      <c r="I29" s="107"/>
      <c r="J29" s="108" t="e">
        <f t="shared" si="2"/>
        <v>#DIV/0!</v>
      </c>
      <c r="K29" s="110"/>
      <c r="L29" s="107"/>
      <c r="M29" s="107"/>
      <c r="N29" s="108" t="e">
        <f t="shared" si="3"/>
        <v>#DIV/0!</v>
      </c>
      <c r="O29" s="31" t="e">
        <f t="shared" si="0"/>
        <v>#DIV/0!</v>
      </c>
    </row>
    <row r="30" spans="1:15" ht="15.75" customHeight="1">
      <c r="A30" s="70" t="s">
        <v>80</v>
      </c>
      <c r="B30" s="111"/>
      <c r="C30" s="112"/>
      <c r="D30" s="113"/>
      <c r="E30" s="113"/>
      <c r="F30" s="114" t="e">
        <f>ROUND((D30+E30)/(C30/100),1)</f>
        <v>#DIV/0!</v>
      </c>
      <c r="G30" s="115"/>
      <c r="H30" s="113"/>
      <c r="I30" s="113"/>
      <c r="J30" s="114" t="e">
        <f>ROUND((H30+I30)/(G30/100),1)</f>
        <v>#DIV/0!</v>
      </c>
      <c r="K30" s="116"/>
      <c r="L30" s="113"/>
      <c r="M30" s="113"/>
      <c r="N30" s="114" t="e">
        <f>ROUND((L30+M30)/(K30/100),1)</f>
        <v>#DIV/0!</v>
      </c>
      <c r="O30" s="31" t="e">
        <f t="shared" si="0"/>
        <v>#DIV/0!</v>
      </c>
    </row>
    <row r="31" spans="1:15" ht="15.75" customHeight="1">
      <c r="A31" s="70" t="s">
        <v>71</v>
      </c>
      <c r="B31" s="105"/>
      <c r="C31" s="106"/>
      <c r="D31" s="107"/>
      <c r="E31" s="107"/>
      <c r="F31" s="108" t="e">
        <f>ROUND((D31+E31)/(C31/100),1)</f>
        <v>#DIV/0!</v>
      </c>
      <c r="G31" s="109"/>
      <c r="H31" s="107"/>
      <c r="I31" s="107"/>
      <c r="J31" s="108" t="e">
        <f>ROUND((H31+I31)/(G31/100),1)</f>
        <v>#DIV/0!</v>
      </c>
      <c r="K31" s="110"/>
      <c r="L31" s="107"/>
      <c r="M31" s="107"/>
      <c r="N31" s="108" t="e">
        <f>ROUND((L31+M31)/(K31/100),1)</f>
        <v>#DIV/0!</v>
      </c>
      <c r="O31" s="31" t="e">
        <f>ROUND((L31+M31)/(B31/100),1)</f>
        <v>#DIV/0!</v>
      </c>
    </row>
    <row r="32" spans="1:15" ht="15.75" customHeight="1" thickBot="1">
      <c r="A32" s="77" t="s">
        <v>81</v>
      </c>
      <c r="B32" s="117"/>
      <c r="C32" s="118"/>
      <c r="D32" s="119"/>
      <c r="E32" s="119"/>
      <c r="F32" s="114" t="e">
        <f>ROUND((D32+E32)/(C32/100),1)</f>
        <v>#DIV/0!</v>
      </c>
      <c r="G32" s="119"/>
      <c r="H32" s="119"/>
      <c r="I32" s="119"/>
      <c r="J32" s="114" t="e">
        <f>ROUND((H32+I32)/(G32/100),1)</f>
        <v>#DIV/0!</v>
      </c>
      <c r="K32" s="119"/>
      <c r="L32" s="119"/>
      <c r="M32" s="119"/>
      <c r="N32" s="114" t="e">
        <f>ROUND((L32+M32)/(K32/100),1)</f>
        <v>#DIV/0!</v>
      </c>
      <c r="O32" s="37" t="e">
        <f t="shared" si="0"/>
        <v>#DIV/0!</v>
      </c>
    </row>
    <row r="33" spans="1:15" ht="15.75" customHeight="1" thickBot="1">
      <c r="A33" s="81" t="s">
        <v>82</v>
      </c>
      <c r="B33" s="120">
        <f>SUM(B5:B30)</f>
        <v>5916545</v>
      </c>
      <c r="C33" s="121">
        <f>SUM(C5:C30)</f>
        <v>5916545</v>
      </c>
      <c r="D33" s="122">
        <f>SUM(D5:D30)</f>
        <v>2723436.0100000002</v>
      </c>
      <c r="E33" s="123">
        <f>SUM(E5:E30)</f>
        <v>399984.16</v>
      </c>
      <c r="F33" s="124">
        <f t="shared" si="1"/>
        <v>52.8</v>
      </c>
      <c r="G33" s="120">
        <f>SUM(G5:G30)</f>
        <v>5905982</v>
      </c>
      <c r="H33" s="122">
        <f>SUM(H5:H30)</f>
        <v>3782392.8699999996</v>
      </c>
      <c r="I33" s="122">
        <f>SUM(I5:I30)</f>
        <v>508646.38</v>
      </c>
      <c r="J33" s="124">
        <f t="shared" si="2"/>
        <v>72.7</v>
      </c>
      <c r="K33" s="120">
        <f>SUM(K5:K30)</f>
        <v>5907426</v>
      </c>
      <c r="L33" s="122">
        <f>SUM(L5:L30)</f>
        <v>5348104.13</v>
      </c>
      <c r="M33" s="123">
        <f>SUM(M5:M30)</f>
        <v>732065.9800000002</v>
      </c>
      <c r="N33" s="124">
        <f t="shared" si="3"/>
        <v>102.9</v>
      </c>
      <c r="O33" s="48">
        <f t="shared" si="0"/>
        <v>102.8</v>
      </c>
    </row>
    <row r="36" spans="1:2" ht="15.75" thickBot="1">
      <c r="A36" s="86" t="s">
        <v>83</v>
      </c>
      <c r="B36" s="86"/>
    </row>
    <row r="37" spans="1:4" ht="15.75" thickBot="1">
      <c r="A37" s="50"/>
      <c r="B37" s="87" t="s">
        <v>10</v>
      </c>
      <c r="C37" s="88" t="s">
        <v>14</v>
      </c>
      <c r="D37" s="89" t="s">
        <v>15</v>
      </c>
    </row>
    <row r="38" spans="1:4" ht="15.75" customHeight="1">
      <c r="A38" s="54" t="s">
        <v>84</v>
      </c>
      <c r="B38" s="69">
        <v>598952.6</v>
      </c>
      <c r="C38" s="27">
        <v>509343.6</v>
      </c>
      <c r="D38" s="67">
        <v>419769.6</v>
      </c>
    </row>
    <row r="39" spans="1:4" ht="15.75" customHeight="1">
      <c r="A39" s="54" t="s">
        <v>85</v>
      </c>
      <c r="B39" s="72">
        <v>36807</v>
      </c>
      <c r="C39" s="33">
        <v>36807</v>
      </c>
      <c r="D39" s="56">
        <v>36807</v>
      </c>
    </row>
    <row r="40" spans="1:4" ht="15.75" customHeight="1">
      <c r="A40" s="54" t="s">
        <v>86</v>
      </c>
      <c r="B40" s="72">
        <v>6955.98</v>
      </c>
      <c r="C40" s="33">
        <v>13651.98</v>
      </c>
      <c r="D40" s="56">
        <v>15697.98</v>
      </c>
    </row>
    <row r="41" spans="1:4" ht="15.75" customHeight="1">
      <c r="A41" s="54" t="s">
        <v>87</v>
      </c>
      <c r="B41" s="72">
        <v>142770.8</v>
      </c>
      <c r="C41" s="33">
        <v>142770.8</v>
      </c>
      <c r="D41" s="56">
        <v>142770.8</v>
      </c>
    </row>
    <row r="42" spans="1:4" ht="15.75" customHeight="1">
      <c r="A42" s="54" t="s">
        <v>88</v>
      </c>
      <c r="B42" s="72">
        <v>0</v>
      </c>
      <c r="C42" s="33">
        <v>0</v>
      </c>
      <c r="D42" s="56">
        <v>0</v>
      </c>
    </row>
    <row r="43" spans="1:4" ht="15.75" customHeight="1" thickBot="1">
      <c r="A43" s="58" t="s">
        <v>89</v>
      </c>
      <c r="B43" s="125">
        <v>721830.17</v>
      </c>
      <c r="C43" s="60">
        <v>778229.77</v>
      </c>
      <c r="D43" s="61">
        <v>831914.77</v>
      </c>
    </row>
    <row r="47" spans="1:14" ht="16.5" thickBot="1">
      <c r="A47" s="3" t="s">
        <v>0</v>
      </c>
      <c r="B47" s="3" t="s">
        <v>1</v>
      </c>
      <c r="C47" s="3"/>
      <c r="F47" s="3"/>
      <c r="G47" s="3"/>
      <c r="J47" s="3"/>
      <c r="K47" s="3"/>
      <c r="N47" s="3"/>
    </row>
    <row r="48" spans="1:15" ht="15">
      <c r="A48" s="4" t="s">
        <v>2</v>
      </c>
      <c r="B48" s="5" t="s">
        <v>3</v>
      </c>
      <c r="C48" s="6" t="s">
        <v>4</v>
      </c>
      <c r="D48" s="7" t="s">
        <v>5</v>
      </c>
      <c r="E48" s="8"/>
      <c r="F48" s="9" t="s">
        <v>6</v>
      </c>
      <c r="G48" s="10" t="s">
        <v>4</v>
      </c>
      <c r="H48" s="11" t="s">
        <v>7</v>
      </c>
      <c r="I48" s="12"/>
      <c r="J48" s="9" t="s">
        <v>6</v>
      </c>
      <c r="K48" s="13" t="s">
        <v>4</v>
      </c>
      <c r="L48" s="11" t="s">
        <v>8</v>
      </c>
      <c r="M48" s="12"/>
      <c r="N48" s="9" t="s">
        <v>6</v>
      </c>
      <c r="O48" s="133" t="s">
        <v>90</v>
      </c>
    </row>
    <row r="49" spans="1:15" ht="15.75" thickBot="1">
      <c r="A49" s="14"/>
      <c r="B49" s="15" t="s">
        <v>9</v>
      </c>
      <c r="C49" s="16" t="s">
        <v>10</v>
      </c>
      <c r="D49" s="17" t="s">
        <v>11</v>
      </c>
      <c r="E49" s="18" t="s">
        <v>12</v>
      </c>
      <c r="F49" s="19" t="s">
        <v>13</v>
      </c>
      <c r="G49" s="20" t="s">
        <v>14</v>
      </c>
      <c r="H49" s="21" t="s">
        <v>11</v>
      </c>
      <c r="I49" s="22" t="s">
        <v>12</v>
      </c>
      <c r="J49" s="19" t="s">
        <v>13</v>
      </c>
      <c r="K49" s="23" t="s">
        <v>15</v>
      </c>
      <c r="L49" s="21" t="s">
        <v>11</v>
      </c>
      <c r="M49" s="22" t="s">
        <v>12</v>
      </c>
      <c r="N49" s="19" t="s">
        <v>13</v>
      </c>
      <c r="O49" s="134" t="s">
        <v>91</v>
      </c>
    </row>
    <row r="50" spans="1:15" ht="15">
      <c r="A50" s="24" t="s">
        <v>16</v>
      </c>
      <c r="B50" s="25"/>
      <c r="C50" s="26"/>
      <c r="D50" s="27"/>
      <c r="E50" s="28"/>
      <c r="F50" s="25" t="e">
        <f>ROUND((D50+E50)/(C50/100),1)</f>
        <v>#DIV/0!</v>
      </c>
      <c r="G50" s="26"/>
      <c r="H50" s="27"/>
      <c r="I50" s="28"/>
      <c r="J50" s="25" t="e">
        <f>ROUND((H50+I50)/(G50/100),1)</f>
        <v>#DIV/0!</v>
      </c>
      <c r="K50" s="29"/>
      <c r="L50" s="27"/>
      <c r="M50" s="28"/>
      <c r="N50" s="25" t="e">
        <f>ROUND((L50+M50)/(K50/100),1)</f>
        <v>#DIV/0!</v>
      </c>
      <c r="O50" s="25" t="e">
        <f aca="true" t="shared" si="4" ref="O50:O81">ROUND((L50+M50)/(B50/100),1)</f>
        <v>#DIV/0!</v>
      </c>
    </row>
    <row r="51" spans="1:15" ht="15">
      <c r="A51" s="30" t="s">
        <v>17</v>
      </c>
      <c r="B51" s="31">
        <v>2550000</v>
      </c>
      <c r="C51" s="32">
        <v>2550000</v>
      </c>
      <c r="D51" s="33">
        <v>1153079</v>
      </c>
      <c r="E51" s="34">
        <v>481792.04</v>
      </c>
      <c r="F51" s="31">
        <f aca="true" t="shared" si="5" ref="F51:F81">ROUND((D51+E51)/(C51/100),1)</f>
        <v>64.1</v>
      </c>
      <c r="G51" s="32">
        <v>2550000</v>
      </c>
      <c r="H51" s="33">
        <v>1385181</v>
      </c>
      <c r="I51" s="34">
        <v>563344.04</v>
      </c>
      <c r="J51" s="31">
        <f aca="true" t="shared" si="6" ref="J51:J81">ROUND((H51+I51)/(G51/100),1)</f>
        <v>76.4</v>
      </c>
      <c r="K51" s="35">
        <v>2550000</v>
      </c>
      <c r="L51" s="33">
        <v>2020902</v>
      </c>
      <c r="M51" s="34">
        <v>796085.04</v>
      </c>
      <c r="N51" s="31">
        <f aca="true" t="shared" si="7" ref="N51:N81">ROUND((L51+M51)/(K51/100),1)</f>
        <v>110.5</v>
      </c>
      <c r="O51" s="25">
        <f t="shared" si="4"/>
        <v>110.5</v>
      </c>
    </row>
    <row r="52" spans="1:15" ht="15">
      <c r="A52" s="30" t="s">
        <v>18</v>
      </c>
      <c r="B52" s="31"/>
      <c r="C52" s="32"/>
      <c r="D52" s="33"/>
      <c r="E52" s="34"/>
      <c r="F52" s="31" t="e">
        <f t="shared" si="5"/>
        <v>#DIV/0!</v>
      </c>
      <c r="G52" s="32"/>
      <c r="H52" s="33"/>
      <c r="I52" s="34"/>
      <c r="J52" s="31" t="e">
        <f t="shared" si="6"/>
        <v>#DIV/0!</v>
      </c>
      <c r="K52" s="35"/>
      <c r="L52" s="33"/>
      <c r="M52" s="34"/>
      <c r="N52" s="31" t="e">
        <f t="shared" si="7"/>
        <v>#DIV/0!</v>
      </c>
      <c r="O52" s="25" t="e">
        <f t="shared" si="4"/>
        <v>#DIV/0!</v>
      </c>
    </row>
    <row r="53" spans="1:15" ht="15">
      <c r="A53" s="30" t="s">
        <v>19</v>
      </c>
      <c r="B53" s="31"/>
      <c r="C53" s="32"/>
      <c r="D53" s="33"/>
      <c r="E53" s="34"/>
      <c r="F53" s="31" t="e">
        <f t="shared" si="5"/>
        <v>#DIV/0!</v>
      </c>
      <c r="G53" s="32"/>
      <c r="H53" s="33"/>
      <c r="I53" s="34"/>
      <c r="J53" s="31" t="e">
        <f t="shared" si="6"/>
        <v>#DIV/0!</v>
      </c>
      <c r="K53" s="35"/>
      <c r="L53" s="33"/>
      <c r="M53" s="34"/>
      <c r="N53" s="31" t="e">
        <f t="shared" si="7"/>
        <v>#DIV/0!</v>
      </c>
      <c r="O53" s="25" t="e">
        <f t="shared" si="4"/>
        <v>#DIV/0!</v>
      </c>
    </row>
    <row r="54" spans="1:15" ht="15">
      <c r="A54" s="30" t="s">
        <v>20</v>
      </c>
      <c r="B54" s="31"/>
      <c r="C54" s="32"/>
      <c r="D54" s="33"/>
      <c r="E54" s="34"/>
      <c r="F54" s="31" t="e">
        <f t="shared" si="5"/>
        <v>#DIV/0!</v>
      </c>
      <c r="G54" s="32"/>
      <c r="H54" s="33"/>
      <c r="I54" s="34"/>
      <c r="J54" s="31" t="e">
        <f t="shared" si="6"/>
        <v>#DIV/0!</v>
      </c>
      <c r="K54" s="35"/>
      <c r="L54" s="33"/>
      <c r="M54" s="34"/>
      <c r="N54" s="31" t="e">
        <f t="shared" si="7"/>
        <v>#DIV/0!</v>
      </c>
      <c r="O54" s="25" t="e">
        <f t="shared" si="4"/>
        <v>#DIV/0!</v>
      </c>
    </row>
    <row r="55" spans="1:15" ht="15">
      <c r="A55" s="30" t="s">
        <v>21</v>
      </c>
      <c r="B55" s="31"/>
      <c r="C55" s="32"/>
      <c r="D55" s="33"/>
      <c r="E55" s="34"/>
      <c r="F55" s="31" t="e">
        <f t="shared" si="5"/>
        <v>#DIV/0!</v>
      </c>
      <c r="G55" s="32"/>
      <c r="H55" s="33"/>
      <c r="I55" s="34"/>
      <c r="J55" s="31" t="e">
        <f t="shared" si="6"/>
        <v>#DIV/0!</v>
      </c>
      <c r="K55" s="35"/>
      <c r="L55" s="33"/>
      <c r="M55" s="34"/>
      <c r="N55" s="31" t="e">
        <f t="shared" si="7"/>
        <v>#DIV/0!</v>
      </c>
      <c r="O55" s="25" t="e">
        <f t="shared" si="4"/>
        <v>#DIV/0!</v>
      </c>
    </row>
    <row r="56" spans="1:15" ht="15">
      <c r="A56" s="30" t="s">
        <v>22</v>
      </c>
      <c r="B56" s="31"/>
      <c r="C56" s="32"/>
      <c r="D56" s="33"/>
      <c r="E56" s="34"/>
      <c r="F56" s="31" t="e">
        <f t="shared" si="5"/>
        <v>#DIV/0!</v>
      </c>
      <c r="G56" s="32"/>
      <c r="H56" s="33"/>
      <c r="I56" s="34"/>
      <c r="J56" s="31" t="e">
        <f t="shared" si="6"/>
        <v>#DIV/0!</v>
      </c>
      <c r="K56" s="35"/>
      <c r="L56" s="33"/>
      <c r="M56" s="34"/>
      <c r="N56" s="31" t="e">
        <f t="shared" si="7"/>
        <v>#DIV/0!</v>
      </c>
      <c r="O56" s="25" t="e">
        <f t="shared" si="4"/>
        <v>#DIV/0!</v>
      </c>
    </row>
    <row r="57" spans="1:15" ht="15">
      <c r="A57" s="30" t="s">
        <v>23</v>
      </c>
      <c r="B57" s="31"/>
      <c r="C57" s="32"/>
      <c r="D57" s="33"/>
      <c r="E57" s="34"/>
      <c r="F57" s="31" t="e">
        <f t="shared" si="5"/>
        <v>#DIV/0!</v>
      </c>
      <c r="G57" s="32"/>
      <c r="H57" s="33"/>
      <c r="I57" s="34"/>
      <c r="J57" s="31" t="e">
        <f t="shared" si="6"/>
        <v>#DIV/0!</v>
      </c>
      <c r="K57" s="35"/>
      <c r="L57" s="33"/>
      <c r="M57" s="34"/>
      <c r="N57" s="31" t="e">
        <f t="shared" si="7"/>
        <v>#DIV/0!</v>
      </c>
      <c r="O57" s="25" t="e">
        <f t="shared" si="4"/>
        <v>#DIV/0!</v>
      </c>
    </row>
    <row r="58" spans="1:15" ht="15">
      <c r="A58" s="30" t="s">
        <v>24</v>
      </c>
      <c r="B58" s="31"/>
      <c r="C58" s="32"/>
      <c r="D58" s="33"/>
      <c r="E58" s="34"/>
      <c r="F58" s="31" t="e">
        <f t="shared" si="5"/>
        <v>#DIV/0!</v>
      </c>
      <c r="G58" s="32"/>
      <c r="H58" s="33"/>
      <c r="I58" s="34"/>
      <c r="J58" s="31" t="e">
        <f t="shared" si="6"/>
        <v>#DIV/0!</v>
      </c>
      <c r="K58" s="35"/>
      <c r="L58" s="33"/>
      <c r="M58" s="34"/>
      <c r="N58" s="31" t="e">
        <f t="shared" si="7"/>
        <v>#DIV/0!</v>
      </c>
      <c r="O58" s="25" t="e">
        <f t="shared" si="4"/>
        <v>#DIV/0!</v>
      </c>
    </row>
    <row r="59" spans="1:15" ht="15">
      <c r="A59" s="30" t="s">
        <v>25</v>
      </c>
      <c r="B59" s="31"/>
      <c r="C59" s="32"/>
      <c r="D59" s="33"/>
      <c r="E59" s="34"/>
      <c r="F59" s="31" t="e">
        <f t="shared" si="5"/>
        <v>#DIV/0!</v>
      </c>
      <c r="G59" s="32"/>
      <c r="H59" s="33"/>
      <c r="I59" s="34"/>
      <c r="J59" s="31" t="e">
        <f t="shared" si="6"/>
        <v>#DIV/0!</v>
      </c>
      <c r="K59" s="35"/>
      <c r="L59" s="33"/>
      <c r="M59" s="34"/>
      <c r="N59" s="31" t="e">
        <f t="shared" si="7"/>
        <v>#DIV/0!</v>
      </c>
      <c r="O59" s="25" t="e">
        <f t="shared" si="4"/>
        <v>#DIV/0!</v>
      </c>
    </row>
    <row r="60" spans="1:15" ht="15">
      <c r="A60" s="30" t="s">
        <v>26</v>
      </c>
      <c r="B60" s="31"/>
      <c r="C60" s="32"/>
      <c r="D60" s="33"/>
      <c r="E60" s="34"/>
      <c r="F60" s="31" t="e">
        <f t="shared" si="5"/>
        <v>#DIV/0!</v>
      </c>
      <c r="G60" s="32"/>
      <c r="H60" s="33"/>
      <c r="I60" s="34"/>
      <c r="J60" s="31" t="e">
        <f t="shared" si="6"/>
        <v>#DIV/0!</v>
      </c>
      <c r="K60" s="35"/>
      <c r="L60" s="33"/>
      <c r="M60" s="34"/>
      <c r="N60" s="31" t="e">
        <f t="shared" si="7"/>
        <v>#DIV/0!</v>
      </c>
      <c r="O60" s="25" t="e">
        <f t="shared" si="4"/>
        <v>#DIV/0!</v>
      </c>
    </row>
    <row r="61" spans="1:15" ht="15">
      <c r="A61" s="30" t="s">
        <v>27</v>
      </c>
      <c r="B61" s="31"/>
      <c r="C61" s="32"/>
      <c r="D61" s="33"/>
      <c r="E61" s="34"/>
      <c r="F61" s="31" t="e">
        <f t="shared" si="5"/>
        <v>#DIV/0!</v>
      </c>
      <c r="G61" s="32"/>
      <c r="H61" s="33"/>
      <c r="I61" s="34"/>
      <c r="J61" s="31" t="e">
        <f t="shared" si="6"/>
        <v>#DIV/0!</v>
      </c>
      <c r="K61" s="35"/>
      <c r="L61" s="33"/>
      <c r="M61" s="34"/>
      <c r="N61" s="31" t="e">
        <f t="shared" si="7"/>
        <v>#DIV/0!</v>
      </c>
      <c r="O61" s="25" t="e">
        <f t="shared" si="4"/>
        <v>#DIV/0!</v>
      </c>
    </row>
    <row r="62" spans="1:15" ht="15">
      <c r="A62" s="30" t="s">
        <v>28</v>
      </c>
      <c r="B62" s="31"/>
      <c r="C62" s="32"/>
      <c r="D62" s="33"/>
      <c r="E62" s="34"/>
      <c r="F62" s="31" t="e">
        <f t="shared" si="5"/>
        <v>#DIV/0!</v>
      </c>
      <c r="G62" s="32"/>
      <c r="H62" s="33"/>
      <c r="I62" s="34"/>
      <c r="J62" s="31" t="e">
        <f t="shared" si="6"/>
        <v>#DIV/0!</v>
      </c>
      <c r="K62" s="35"/>
      <c r="L62" s="33"/>
      <c r="M62" s="34"/>
      <c r="N62" s="31" t="e">
        <f t="shared" si="7"/>
        <v>#DIV/0!</v>
      </c>
      <c r="O62" s="25" t="e">
        <f t="shared" si="4"/>
        <v>#DIV/0!</v>
      </c>
    </row>
    <row r="63" spans="1:15" ht="15">
      <c r="A63" s="30" t="s">
        <v>29</v>
      </c>
      <c r="B63" s="31"/>
      <c r="C63" s="32"/>
      <c r="D63" s="33"/>
      <c r="E63" s="34"/>
      <c r="F63" s="31" t="e">
        <f t="shared" si="5"/>
        <v>#DIV/0!</v>
      </c>
      <c r="G63" s="32"/>
      <c r="H63" s="33"/>
      <c r="I63" s="34"/>
      <c r="J63" s="31" t="e">
        <f t="shared" si="6"/>
        <v>#DIV/0!</v>
      </c>
      <c r="K63" s="35"/>
      <c r="L63" s="33"/>
      <c r="M63" s="34"/>
      <c r="N63" s="31" t="e">
        <f t="shared" si="7"/>
        <v>#DIV/0!</v>
      </c>
      <c r="O63" s="25" t="e">
        <f t="shared" si="4"/>
        <v>#DIV/0!</v>
      </c>
    </row>
    <row r="64" spans="1:15" ht="15">
      <c r="A64" s="30" t="s">
        <v>30</v>
      </c>
      <c r="B64" s="31"/>
      <c r="C64" s="32"/>
      <c r="D64" s="33"/>
      <c r="E64" s="34"/>
      <c r="F64" s="31" t="e">
        <f t="shared" si="5"/>
        <v>#DIV/0!</v>
      </c>
      <c r="G64" s="32"/>
      <c r="H64" s="33"/>
      <c r="I64" s="34"/>
      <c r="J64" s="31" t="e">
        <f t="shared" si="6"/>
        <v>#DIV/0!</v>
      </c>
      <c r="K64" s="35"/>
      <c r="L64" s="33"/>
      <c r="M64" s="34"/>
      <c r="N64" s="31" t="e">
        <f t="shared" si="7"/>
        <v>#DIV/0!</v>
      </c>
      <c r="O64" s="25" t="e">
        <f t="shared" si="4"/>
        <v>#DIV/0!</v>
      </c>
    </row>
    <row r="65" spans="1:15" ht="15">
      <c r="A65" s="30" t="s">
        <v>31</v>
      </c>
      <c r="B65" s="31">
        <v>170000</v>
      </c>
      <c r="C65" s="32">
        <v>170000</v>
      </c>
      <c r="D65" s="33"/>
      <c r="E65" s="34"/>
      <c r="F65" s="31">
        <f t="shared" si="5"/>
        <v>0</v>
      </c>
      <c r="G65" s="32">
        <v>170000</v>
      </c>
      <c r="H65" s="33">
        <v>28560.08</v>
      </c>
      <c r="I65" s="34">
        <v>4649.32</v>
      </c>
      <c r="J65" s="31">
        <f t="shared" si="6"/>
        <v>19.5</v>
      </c>
      <c r="K65" s="35">
        <v>170000</v>
      </c>
      <c r="L65" s="33">
        <v>59424.62</v>
      </c>
      <c r="M65" s="34">
        <v>9673.78</v>
      </c>
      <c r="N65" s="31">
        <f t="shared" si="7"/>
        <v>40.6</v>
      </c>
      <c r="O65" s="25">
        <f t="shared" si="4"/>
        <v>40.6</v>
      </c>
    </row>
    <row r="66" spans="1:15" ht="15">
      <c r="A66" s="30" t="s">
        <v>32</v>
      </c>
      <c r="B66" s="31">
        <v>17000</v>
      </c>
      <c r="C66" s="32">
        <v>17000</v>
      </c>
      <c r="D66" s="33">
        <v>685.86</v>
      </c>
      <c r="E66" s="34">
        <v>6711.03</v>
      </c>
      <c r="F66" s="31">
        <f t="shared" si="5"/>
        <v>43.5</v>
      </c>
      <c r="G66" s="32">
        <v>17000</v>
      </c>
      <c r="H66" s="33">
        <v>694.73</v>
      </c>
      <c r="I66" s="34">
        <v>17223.1</v>
      </c>
      <c r="J66" s="31">
        <f t="shared" si="6"/>
        <v>105.4</v>
      </c>
      <c r="K66" s="35">
        <v>17000</v>
      </c>
      <c r="L66" s="33">
        <v>696.38</v>
      </c>
      <c r="M66" s="34">
        <v>21443.36</v>
      </c>
      <c r="N66" s="31">
        <f t="shared" si="7"/>
        <v>130.2</v>
      </c>
      <c r="O66" s="25">
        <f t="shared" si="4"/>
        <v>130.2</v>
      </c>
    </row>
    <row r="67" spans="1:15" ht="15">
      <c r="A67" s="30" t="s">
        <v>33</v>
      </c>
      <c r="B67" s="31">
        <v>4500</v>
      </c>
      <c r="C67" s="32">
        <v>4500</v>
      </c>
      <c r="D67" s="33">
        <v>2129.93</v>
      </c>
      <c r="E67" s="34">
        <v>375.87</v>
      </c>
      <c r="F67" s="31">
        <f t="shared" si="5"/>
        <v>55.7</v>
      </c>
      <c r="G67" s="32">
        <v>4500</v>
      </c>
      <c r="H67" s="33">
        <v>3823.38</v>
      </c>
      <c r="I67" s="34">
        <v>622.41</v>
      </c>
      <c r="J67" s="31">
        <f t="shared" si="6"/>
        <v>98.8</v>
      </c>
      <c r="K67" s="35">
        <v>4500</v>
      </c>
      <c r="L67" s="33">
        <v>4937.42</v>
      </c>
      <c r="M67" s="34">
        <v>803.77</v>
      </c>
      <c r="N67" s="31">
        <f t="shared" si="7"/>
        <v>127.6</v>
      </c>
      <c r="O67" s="25">
        <f t="shared" si="4"/>
        <v>127.6</v>
      </c>
    </row>
    <row r="68" spans="1:15" ht="15">
      <c r="A68" s="30" t="s">
        <v>34</v>
      </c>
      <c r="B68" s="31"/>
      <c r="C68" s="32"/>
      <c r="D68" s="33"/>
      <c r="E68" s="34"/>
      <c r="F68" s="31" t="e">
        <f t="shared" si="5"/>
        <v>#DIV/0!</v>
      </c>
      <c r="G68" s="32"/>
      <c r="H68" s="33"/>
      <c r="I68" s="34"/>
      <c r="J68" s="31" t="e">
        <f t="shared" si="6"/>
        <v>#DIV/0!</v>
      </c>
      <c r="K68" s="35"/>
      <c r="L68" s="33"/>
      <c r="M68" s="34"/>
      <c r="N68" s="31" t="e">
        <f t="shared" si="7"/>
        <v>#DIV/0!</v>
      </c>
      <c r="O68" s="25" t="e">
        <f t="shared" si="4"/>
        <v>#DIV/0!</v>
      </c>
    </row>
    <row r="69" spans="1:15" ht="15">
      <c r="A69" s="30" t="s">
        <v>35</v>
      </c>
      <c r="B69" s="31"/>
      <c r="C69" s="32"/>
      <c r="D69" s="33"/>
      <c r="E69" s="34"/>
      <c r="F69" s="31" t="e">
        <f t="shared" si="5"/>
        <v>#DIV/0!</v>
      </c>
      <c r="G69" s="32"/>
      <c r="H69" s="33"/>
      <c r="I69" s="34"/>
      <c r="J69" s="31" t="e">
        <f t="shared" si="6"/>
        <v>#DIV/0!</v>
      </c>
      <c r="K69" s="35"/>
      <c r="L69" s="33"/>
      <c r="M69" s="34"/>
      <c r="N69" s="31" t="e">
        <f t="shared" si="7"/>
        <v>#DIV/0!</v>
      </c>
      <c r="O69" s="25" t="e">
        <f t="shared" si="4"/>
        <v>#DIV/0!</v>
      </c>
    </row>
    <row r="70" spans="1:15" ht="15">
      <c r="A70" s="30" t="s">
        <v>36</v>
      </c>
      <c r="B70" s="31"/>
      <c r="C70" s="32"/>
      <c r="D70" s="33"/>
      <c r="E70" s="34"/>
      <c r="F70" s="31" t="e">
        <f t="shared" si="5"/>
        <v>#DIV/0!</v>
      </c>
      <c r="G70" s="32"/>
      <c r="H70" s="33"/>
      <c r="I70" s="34"/>
      <c r="J70" s="31" t="e">
        <f t="shared" si="6"/>
        <v>#DIV/0!</v>
      </c>
      <c r="K70" s="35"/>
      <c r="L70" s="33"/>
      <c r="M70" s="34"/>
      <c r="N70" s="31" t="e">
        <f t="shared" si="7"/>
        <v>#DIV/0!</v>
      </c>
      <c r="O70" s="25" t="e">
        <f t="shared" si="4"/>
        <v>#DIV/0!</v>
      </c>
    </row>
    <row r="71" spans="1:15" ht="15">
      <c r="A71" s="36" t="s">
        <v>37</v>
      </c>
      <c r="B71" s="31">
        <f>SUM(B50:B70)</f>
        <v>2741500</v>
      </c>
      <c r="C71" s="32">
        <f>SUM(C50:C70)</f>
        <v>2741500</v>
      </c>
      <c r="D71" s="33">
        <f>SUM(D50:D70)</f>
        <v>1155894.79</v>
      </c>
      <c r="E71" s="34">
        <f>SUM(E50:E70)</f>
        <v>488878.94</v>
      </c>
      <c r="F71" s="31">
        <f t="shared" si="5"/>
        <v>60</v>
      </c>
      <c r="G71" s="32">
        <f>SUM(G50:G70)</f>
        <v>2741500</v>
      </c>
      <c r="H71" s="33">
        <f>SUM(H50:H70)</f>
        <v>1418259.19</v>
      </c>
      <c r="I71" s="34">
        <f>SUM(I50:I70)</f>
        <v>585838.87</v>
      </c>
      <c r="J71" s="31">
        <f t="shared" si="6"/>
        <v>73.1</v>
      </c>
      <c r="K71" s="32">
        <f>SUM(K50:K70)</f>
        <v>2741500</v>
      </c>
      <c r="L71" s="33">
        <f>SUM(L50:L70)</f>
        <v>2085960.42</v>
      </c>
      <c r="M71" s="34">
        <f>SUM(M50:M70)</f>
        <v>828005.9500000001</v>
      </c>
      <c r="N71" s="31">
        <f t="shared" si="7"/>
        <v>106.3</v>
      </c>
      <c r="O71" s="25">
        <f t="shared" si="4"/>
        <v>106.3</v>
      </c>
    </row>
    <row r="72" spans="1:15" ht="15">
      <c r="A72" s="30" t="s">
        <v>38</v>
      </c>
      <c r="B72" s="37"/>
      <c r="C72" s="38"/>
      <c r="D72" s="39"/>
      <c r="E72" s="40"/>
      <c r="F72" s="31" t="e">
        <f t="shared" si="5"/>
        <v>#DIV/0!</v>
      </c>
      <c r="G72" s="38"/>
      <c r="H72" s="39"/>
      <c r="I72" s="40"/>
      <c r="J72" s="31" t="e">
        <f t="shared" si="6"/>
        <v>#DIV/0!</v>
      </c>
      <c r="K72" s="41"/>
      <c r="L72" s="39"/>
      <c r="M72" s="40"/>
      <c r="N72" s="31" t="e">
        <f t="shared" si="7"/>
        <v>#DIV/0!</v>
      </c>
      <c r="O72" s="25" t="e">
        <f t="shared" si="4"/>
        <v>#DIV/0!</v>
      </c>
    </row>
    <row r="73" spans="1:15" ht="15">
      <c r="A73" s="30" t="s">
        <v>39</v>
      </c>
      <c r="B73" s="37">
        <v>840711</v>
      </c>
      <c r="C73" s="38">
        <v>840711</v>
      </c>
      <c r="D73" s="39">
        <v>448095.15</v>
      </c>
      <c r="E73" s="40"/>
      <c r="F73" s="37">
        <f t="shared" si="5"/>
        <v>53.3</v>
      </c>
      <c r="G73" s="38">
        <v>840711</v>
      </c>
      <c r="H73" s="39">
        <v>644403.06</v>
      </c>
      <c r="I73" s="40"/>
      <c r="J73" s="37">
        <f t="shared" si="6"/>
        <v>76.6</v>
      </c>
      <c r="K73" s="41">
        <v>840711</v>
      </c>
      <c r="L73" s="39">
        <v>840711</v>
      </c>
      <c r="M73" s="40"/>
      <c r="N73" s="37">
        <f t="shared" si="7"/>
        <v>100</v>
      </c>
      <c r="O73" s="25">
        <f t="shared" si="4"/>
        <v>100</v>
      </c>
    </row>
    <row r="74" spans="1:15" ht="15">
      <c r="A74" s="36" t="s">
        <v>40</v>
      </c>
      <c r="B74" s="42"/>
      <c r="C74" s="43"/>
      <c r="D74" s="44"/>
      <c r="E74" s="45"/>
      <c r="F74" s="37" t="e">
        <f t="shared" si="5"/>
        <v>#DIV/0!</v>
      </c>
      <c r="G74" s="43"/>
      <c r="H74" s="44"/>
      <c r="I74" s="45"/>
      <c r="J74" s="37" t="e">
        <f t="shared" si="6"/>
        <v>#DIV/0!</v>
      </c>
      <c r="K74" s="43"/>
      <c r="L74" s="44"/>
      <c r="M74" s="45"/>
      <c r="N74" s="37" t="e">
        <f t="shared" si="7"/>
        <v>#DIV/0!</v>
      </c>
      <c r="O74" s="25" t="e">
        <f t="shared" si="4"/>
        <v>#DIV/0!</v>
      </c>
    </row>
    <row r="75" spans="1:15" ht="15">
      <c r="A75" s="30" t="s">
        <v>41</v>
      </c>
      <c r="B75" s="31">
        <v>2339442</v>
      </c>
      <c r="C75" s="32">
        <v>2339442</v>
      </c>
      <c r="D75" s="33">
        <v>1129425</v>
      </c>
      <c r="E75" s="34"/>
      <c r="F75" s="37">
        <f t="shared" si="5"/>
        <v>48.3</v>
      </c>
      <c r="G75" s="32">
        <v>2339442</v>
      </c>
      <c r="H75" s="33">
        <v>1699515</v>
      </c>
      <c r="I75" s="34"/>
      <c r="J75" s="37">
        <f t="shared" si="6"/>
        <v>72.6</v>
      </c>
      <c r="K75" s="32">
        <v>2330323</v>
      </c>
      <c r="L75" s="33">
        <v>2330323</v>
      </c>
      <c r="M75" s="34"/>
      <c r="N75" s="37">
        <f t="shared" si="7"/>
        <v>100</v>
      </c>
      <c r="O75" s="25">
        <f t="shared" si="4"/>
        <v>99.6</v>
      </c>
    </row>
    <row r="76" spans="1:15" ht="15">
      <c r="A76" s="30" t="s">
        <v>42</v>
      </c>
      <c r="B76" s="31"/>
      <c r="C76" s="32"/>
      <c r="D76" s="33"/>
      <c r="E76" s="34"/>
      <c r="F76" s="31" t="e">
        <f t="shared" si="5"/>
        <v>#DIV/0!</v>
      </c>
      <c r="G76" s="32"/>
      <c r="H76" s="33"/>
      <c r="I76" s="34"/>
      <c r="J76" s="31" t="e">
        <f t="shared" si="6"/>
        <v>#DIV/0!</v>
      </c>
      <c r="K76" s="32"/>
      <c r="L76" s="33"/>
      <c r="M76" s="34"/>
      <c r="N76" s="31" t="e">
        <f t="shared" si="7"/>
        <v>#DIV/0!</v>
      </c>
      <c r="O76" s="25" t="e">
        <f t="shared" si="4"/>
        <v>#DIV/0!</v>
      </c>
    </row>
    <row r="77" spans="1:15" ht="15">
      <c r="A77" s="30" t="s">
        <v>43</v>
      </c>
      <c r="B77" s="31"/>
      <c r="C77" s="32"/>
      <c r="D77" s="33"/>
      <c r="E77" s="34"/>
      <c r="F77" s="37" t="e">
        <f t="shared" si="5"/>
        <v>#DIV/0!</v>
      </c>
      <c r="G77" s="32"/>
      <c r="H77" s="33"/>
      <c r="I77" s="34"/>
      <c r="J77" s="37" t="e">
        <f t="shared" si="6"/>
        <v>#DIV/0!</v>
      </c>
      <c r="K77" s="32"/>
      <c r="L77" s="33"/>
      <c r="M77" s="34"/>
      <c r="N77" s="37" t="e">
        <f t="shared" si="7"/>
        <v>#DIV/0!</v>
      </c>
      <c r="O77" s="25" t="e">
        <f t="shared" si="4"/>
        <v>#DIV/0!</v>
      </c>
    </row>
    <row r="78" spans="1:15" ht="15">
      <c r="A78" s="36" t="s">
        <v>44</v>
      </c>
      <c r="B78" s="31"/>
      <c r="C78" s="32"/>
      <c r="D78" s="33"/>
      <c r="E78" s="34"/>
      <c r="F78" s="37" t="e">
        <f t="shared" si="5"/>
        <v>#DIV/0!</v>
      </c>
      <c r="G78" s="32"/>
      <c r="H78" s="33"/>
      <c r="I78" s="34"/>
      <c r="J78" s="37" t="e">
        <f t="shared" si="6"/>
        <v>#DIV/0!</v>
      </c>
      <c r="K78" s="32"/>
      <c r="L78" s="33"/>
      <c r="M78" s="34"/>
      <c r="N78" s="37" t="e">
        <f t="shared" si="7"/>
        <v>#DIV/0!</v>
      </c>
      <c r="O78" s="25" t="e">
        <f t="shared" si="4"/>
        <v>#DIV/0!</v>
      </c>
    </row>
    <row r="79" spans="1:15" ht="15">
      <c r="A79" s="36" t="s">
        <v>45</v>
      </c>
      <c r="B79" s="31">
        <f>SUM(B73:B78)</f>
        <v>3180153</v>
      </c>
      <c r="C79" s="32">
        <f>SUM(C73:C78)</f>
        <v>3180153</v>
      </c>
      <c r="D79" s="33">
        <f>SUM(D73:D78)</f>
        <v>1577520.15</v>
      </c>
      <c r="E79" s="34">
        <f>SUM(E73:E78)</f>
        <v>0</v>
      </c>
      <c r="F79" s="31">
        <f t="shared" si="5"/>
        <v>49.6</v>
      </c>
      <c r="G79" s="32">
        <f>SUM(G73:G78)</f>
        <v>3180153</v>
      </c>
      <c r="H79" s="33">
        <f>SUM(H73:H78)</f>
        <v>2343918.06</v>
      </c>
      <c r="I79" s="34">
        <f>SUM(I73:I78)</f>
        <v>0</v>
      </c>
      <c r="J79" s="31">
        <f t="shared" si="6"/>
        <v>73.7</v>
      </c>
      <c r="K79" s="32">
        <f>SUM(K73:K78)</f>
        <v>3171034</v>
      </c>
      <c r="L79" s="33">
        <f>SUM(L73:L78)</f>
        <v>3171034</v>
      </c>
      <c r="M79" s="34">
        <f>SUM(M73:M78)</f>
        <v>0</v>
      </c>
      <c r="N79" s="31">
        <f t="shared" si="7"/>
        <v>100</v>
      </c>
      <c r="O79" s="25">
        <f t="shared" si="4"/>
        <v>99.7</v>
      </c>
    </row>
    <row r="80" spans="1:15" ht="15.75" thickBot="1">
      <c r="A80" s="46" t="s">
        <v>46</v>
      </c>
      <c r="B80" s="37">
        <f>B71+B79</f>
        <v>5921653</v>
      </c>
      <c r="C80" s="38">
        <f>C71+C79</f>
        <v>5921653</v>
      </c>
      <c r="D80" s="39">
        <f>D71+D79</f>
        <v>2733414.94</v>
      </c>
      <c r="E80" s="40">
        <f>E71+E79</f>
        <v>488878.94</v>
      </c>
      <c r="F80" s="37">
        <f t="shared" si="5"/>
        <v>54.4</v>
      </c>
      <c r="G80" s="38">
        <f>G71+G79</f>
        <v>5921653</v>
      </c>
      <c r="H80" s="39">
        <f>H71+H79</f>
        <v>3762177.25</v>
      </c>
      <c r="I80" s="39">
        <f>I71+I79</f>
        <v>585838.87</v>
      </c>
      <c r="J80" s="37">
        <f t="shared" si="6"/>
        <v>73.4</v>
      </c>
      <c r="K80" s="38">
        <f>K71+K79</f>
        <v>5912534</v>
      </c>
      <c r="L80" s="39">
        <f>L71+L79</f>
        <v>5256994.42</v>
      </c>
      <c r="M80" s="40">
        <f>M71+M79</f>
        <v>828005.9500000001</v>
      </c>
      <c r="N80" s="37">
        <f t="shared" si="7"/>
        <v>102.9</v>
      </c>
      <c r="O80" s="135">
        <f t="shared" si="4"/>
        <v>102.8</v>
      </c>
    </row>
    <row r="81" spans="1:15" ht="15.75" thickBot="1">
      <c r="A81" s="47" t="s">
        <v>47</v>
      </c>
      <c r="B81" s="48">
        <f>B80-B33</f>
        <v>5108</v>
      </c>
      <c r="C81" s="48">
        <f>C80-C33</f>
        <v>5108</v>
      </c>
      <c r="D81" s="48">
        <f>D80-D33</f>
        <v>9978.929999999702</v>
      </c>
      <c r="E81" s="48">
        <f>E80-E33</f>
        <v>88894.78000000003</v>
      </c>
      <c r="F81" s="48">
        <f t="shared" si="5"/>
        <v>1935.7</v>
      </c>
      <c r="G81" s="48">
        <f>G80-G33</f>
        <v>15671</v>
      </c>
      <c r="H81" s="48">
        <f>H80-H33</f>
        <v>-20215.619999999646</v>
      </c>
      <c r="I81" s="48">
        <f>I80-I33</f>
        <v>77192.48999999999</v>
      </c>
      <c r="J81" s="48">
        <f t="shared" si="6"/>
        <v>363.6</v>
      </c>
      <c r="K81" s="48">
        <f>K80-K33</f>
        <v>5108</v>
      </c>
      <c r="L81" s="48">
        <f>L80-L33</f>
        <v>-91109.70999999996</v>
      </c>
      <c r="M81" s="48">
        <f>M80-M33</f>
        <v>95939.96999999986</v>
      </c>
      <c r="N81" s="48">
        <f t="shared" si="7"/>
        <v>94.6</v>
      </c>
      <c r="O81" s="48">
        <f t="shared" si="4"/>
        <v>94.6</v>
      </c>
    </row>
    <row r="82" spans="1:15" ht="15.75" thickBot="1">
      <c r="A82" s="141" t="s">
        <v>93</v>
      </c>
      <c r="B82" s="137"/>
      <c r="C82" s="138"/>
      <c r="D82" s="140">
        <f>D81+E81</f>
        <v>98873.70999999973</v>
      </c>
      <c r="E82" s="138"/>
      <c r="F82" s="138"/>
      <c r="G82" s="138"/>
      <c r="H82" s="140">
        <f>H81+I81</f>
        <v>56976.870000000345</v>
      </c>
      <c r="I82" s="138"/>
      <c r="J82" s="138"/>
      <c r="K82" s="138"/>
      <c r="L82" s="140">
        <f>L81+M81</f>
        <v>4830.259999999893</v>
      </c>
      <c r="M82" s="138"/>
      <c r="N82" s="138"/>
      <c r="O82" s="139"/>
    </row>
    <row r="83" spans="2:12" ht="15">
      <c r="B83" s="2"/>
      <c r="D83" s="136"/>
      <c r="G83" s="126"/>
      <c r="H83" s="126"/>
      <c r="I83" s="126"/>
      <c r="L83" s="136"/>
    </row>
    <row r="84" ht="15">
      <c r="B84" s="2"/>
    </row>
    <row r="85" ht="15">
      <c r="A85" s="49" t="s">
        <v>48</v>
      </c>
    </row>
    <row r="86" ht="15.75" thickBot="1"/>
    <row r="87" spans="1:8" ht="15">
      <c r="A87" s="50"/>
      <c r="B87" s="51" t="s">
        <v>10</v>
      </c>
      <c r="C87" s="11" t="s">
        <v>14</v>
      </c>
      <c r="D87" s="52" t="s">
        <v>15</v>
      </c>
      <c r="E87" s="53"/>
      <c r="H87" s="1" t="s">
        <v>94</v>
      </c>
    </row>
    <row r="88" spans="1:8" ht="15">
      <c r="A88" s="54" t="s">
        <v>49</v>
      </c>
      <c r="B88" s="127">
        <v>294148.71</v>
      </c>
      <c r="C88" s="128">
        <v>372789.71</v>
      </c>
      <c r="D88" s="129">
        <v>103248.48</v>
      </c>
      <c r="E88" s="53"/>
      <c r="H88" s="1" t="s">
        <v>95</v>
      </c>
    </row>
    <row r="89" spans="1:8" ht="15">
      <c r="A89" s="57" t="s">
        <v>50</v>
      </c>
      <c r="B89" s="127">
        <v>0</v>
      </c>
      <c r="C89" s="128">
        <v>0</v>
      </c>
      <c r="D89" s="129">
        <v>0</v>
      </c>
      <c r="E89" s="53"/>
      <c r="H89" s="1"/>
    </row>
    <row r="90" spans="1:8" ht="15">
      <c r="A90" s="57" t="s">
        <v>51</v>
      </c>
      <c r="B90" s="127">
        <v>374213.1</v>
      </c>
      <c r="C90" s="128">
        <v>510990.17</v>
      </c>
      <c r="D90" s="129">
        <v>293223.3</v>
      </c>
      <c r="E90" s="53"/>
      <c r="H90" s="1"/>
    </row>
    <row r="91" spans="1:8" ht="15.75" thickBot="1">
      <c r="A91" s="58" t="s">
        <v>52</v>
      </c>
      <c r="B91" s="130">
        <v>0</v>
      </c>
      <c r="C91" s="131">
        <v>0</v>
      </c>
      <c r="D91" s="132">
        <v>0</v>
      </c>
      <c r="E91" s="53"/>
      <c r="H9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2011-04-01T08:15:12Z</cp:lastPrinted>
  <dcterms:created xsi:type="dcterms:W3CDTF">2011-02-23T12:41:40Z</dcterms:created>
  <dcterms:modified xsi:type="dcterms:W3CDTF">2011-04-11T07:00:47Z</dcterms:modified>
  <cp:category/>
  <cp:version/>
  <cp:contentType/>
  <cp:contentStatus/>
</cp:coreProperties>
</file>