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86" windowWidth="11835" windowHeight="8280" activeTab="0"/>
  </bookViews>
  <sheets>
    <sheet name="příjmy" sheetId="1" r:id="rId1"/>
  </sheets>
  <externalReferences>
    <externalReference r:id="rId4"/>
  </externalReferences>
  <definedNames>
    <definedName name="_xlnm.Print_Area" localSheetId="0">'příjmy'!$A$1:$E$93</definedName>
  </definedNames>
  <calcPr fullCalcOnLoad="1"/>
</workbook>
</file>

<file path=xl/sharedStrings.xml><?xml version="1.0" encoding="utf-8"?>
<sst xmlns="http://schemas.openxmlformats.org/spreadsheetml/2006/main" count="77" uniqueCount="77">
  <si>
    <t>Rozp. schvál.</t>
  </si>
  <si>
    <t>Rozp. uprav.</t>
  </si>
  <si>
    <t xml:space="preserve"> Skutečnost</t>
  </si>
  <si>
    <t>2141 Úroky z účtů</t>
  </si>
  <si>
    <t>2142 Výnosy z akcií a dividend</t>
  </si>
  <si>
    <t>2210 Pokuty</t>
  </si>
  <si>
    <t>3112 Příjmy z prodeje majetku</t>
  </si>
  <si>
    <t>1111 Daň ze závislé činnosti</t>
  </si>
  <si>
    <t>1112 Daň z p. fyz. osob</t>
  </si>
  <si>
    <t>1121 Daň z p. práv. osob</t>
  </si>
  <si>
    <t>1122 Daň z p. za obec</t>
  </si>
  <si>
    <t>1211 Daň z přidané hodnoty</t>
  </si>
  <si>
    <t>1511 Daň z nemovitostí</t>
  </si>
  <si>
    <t>1334.5 Popl.za odnětí zem.a les.</t>
  </si>
  <si>
    <t>1341 Poplatky ze psů</t>
  </si>
  <si>
    <t>1343 Popl. za už. veřej.prostr.</t>
  </si>
  <si>
    <t>1344 Poplatky ze vstupného</t>
  </si>
  <si>
    <t>1347 Popl. za provozovaný VHP</t>
  </si>
  <si>
    <t>4111 Neinvest. dotace</t>
  </si>
  <si>
    <t>4112 Neinv. dotace ze SR</t>
  </si>
  <si>
    <t>4116 Ostatní neinvest. dotace</t>
  </si>
  <si>
    <t>4121 Dotace od obcí</t>
  </si>
  <si>
    <t>4122 Dotace od krajského úřadu</t>
  </si>
  <si>
    <t xml:space="preserve">                  prodej bytů obálk.m.</t>
  </si>
  <si>
    <t>1361 Správní poplatky</t>
  </si>
  <si>
    <t xml:space="preserve">                  ostatní prodej majet.</t>
  </si>
  <si>
    <t xml:space="preserve">        v tom: správní popl. VHP</t>
  </si>
  <si>
    <t xml:space="preserve">                   správní poplatky</t>
  </si>
  <si>
    <t>1345 Poplatek z ubytov. kapacity</t>
  </si>
  <si>
    <t>1351 Výtěžek VHP</t>
  </si>
  <si>
    <t>1337 Svoz kom. odpadu</t>
  </si>
  <si>
    <t>Kapitálové příjmy:</t>
  </si>
  <si>
    <t>2131 Nájem pozemky</t>
  </si>
  <si>
    <t>2132 Pronájem neb. prostor</t>
  </si>
  <si>
    <t>2322 Přijaté pojistné náhrady</t>
  </si>
  <si>
    <t xml:space="preserve">v tom: </t>
  </si>
  <si>
    <t>%</t>
  </si>
  <si>
    <r>
      <t xml:space="preserve">709 - </t>
    </r>
    <r>
      <rPr>
        <sz val="10"/>
        <rFont val="Arial"/>
        <family val="2"/>
      </rPr>
      <t>Městské lesy</t>
    </r>
  </si>
  <si>
    <r>
      <t>715</t>
    </r>
    <r>
      <rPr>
        <sz val="10"/>
        <rFont val="Arial"/>
        <family val="2"/>
      </rPr>
      <t xml:space="preserve"> - Zdravotnictví </t>
    </r>
  </si>
  <si>
    <r>
      <t>728</t>
    </r>
    <r>
      <rPr>
        <sz val="10"/>
        <rFont val="Arial"/>
        <family val="2"/>
      </rPr>
      <t xml:space="preserve"> - OSVaZ</t>
    </r>
  </si>
  <si>
    <r>
      <t xml:space="preserve">740 - </t>
    </r>
    <r>
      <rPr>
        <sz val="10"/>
        <rFont val="Arial"/>
        <family val="2"/>
      </rPr>
      <t>Odbor investic</t>
    </r>
  </si>
  <si>
    <t>Sociální fond</t>
  </si>
  <si>
    <t xml:space="preserve">Fond oprav a modernizace </t>
  </si>
  <si>
    <t>CELKEM PŘÍJMY včetně SF a FOM</t>
  </si>
  <si>
    <t>1332 Sankční poplatky</t>
  </si>
  <si>
    <t>PŘÍJMY bez fondů</t>
  </si>
  <si>
    <t>2343 Úhrady za dobýv.prostor-OBÚ</t>
  </si>
  <si>
    <t>2420 Splátky půjček od Pb.VII/362</t>
  </si>
  <si>
    <t xml:space="preserve">4118 EHP Norsko </t>
  </si>
  <si>
    <t>4216 Invest. dotace z FS-EU</t>
  </si>
  <si>
    <t>4211 Rekonstrukce 5.ZŠ</t>
  </si>
  <si>
    <t xml:space="preserve">                   tržní poplatky </t>
  </si>
  <si>
    <t>2321 Dary</t>
  </si>
  <si>
    <t>2222 FV vratky DPH</t>
  </si>
  <si>
    <t>2111 Dopravní obslužnost od obcí</t>
  </si>
  <si>
    <t>2131 Pronájem stánků ŽÚ</t>
  </si>
  <si>
    <r>
      <t xml:space="preserve">4129 </t>
    </r>
    <r>
      <rPr>
        <sz val="9"/>
        <rFont val="Arial"/>
        <family val="2"/>
      </rPr>
      <t>Podíl (zůstatek) svazku Doprava 99</t>
    </r>
  </si>
  <si>
    <t xml:space="preserve">    v tom: záchytná stanice</t>
  </si>
  <si>
    <r>
      <t xml:space="preserve">    </t>
    </r>
    <r>
      <rPr>
        <sz val="10"/>
        <rFont val="Arial"/>
        <family val="2"/>
      </rPr>
      <t xml:space="preserve">           lék. předpisy</t>
    </r>
  </si>
  <si>
    <r>
      <t xml:space="preserve">    </t>
    </r>
    <r>
      <rPr>
        <sz val="10"/>
        <rFont val="Arial"/>
        <family val="2"/>
      </rPr>
      <t>v tom:  Azylový dům</t>
    </r>
  </si>
  <si>
    <r>
      <t xml:space="preserve">                </t>
    </r>
    <r>
      <rPr>
        <sz val="10"/>
        <rFont val="Arial"/>
        <family val="2"/>
      </rPr>
      <t>Bezdomovci</t>
    </r>
  </si>
  <si>
    <r>
      <t>716</t>
    </r>
    <r>
      <rPr>
        <sz val="10"/>
        <rFont val="Arial"/>
        <family val="2"/>
      </rPr>
      <t xml:space="preserve"> - Odbor kultury, sportu a inf. služeb</t>
    </r>
  </si>
  <si>
    <r>
      <t xml:space="preserve">741 </t>
    </r>
    <r>
      <rPr>
        <sz val="10"/>
        <rFont val="Arial"/>
        <family val="2"/>
      </rPr>
      <t>- Všeobecná pokladní správa</t>
    </r>
  </si>
  <si>
    <t xml:space="preserve">Ost. nedaň.příjmy </t>
  </si>
  <si>
    <t xml:space="preserve">        v tom: parkovací automaty</t>
  </si>
  <si>
    <t xml:space="preserve">                   už. veřej. prostranství</t>
  </si>
  <si>
    <t>1113 Daň vybíraná srážkou</t>
  </si>
  <si>
    <t>4213 Invest.dotace ze SFŽP-ČOV</t>
  </si>
  <si>
    <r>
      <t xml:space="preserve">749 </t>
    </r>
    <r>
      <rPr>
        <sz val="10"/>
        <rFont val="Arial"/>
        <family val="2"/>
      </rPr>
      <t>- Městská realitní kancelář</t>
    </r>
  </si>
  <si>
    <t>Nedaňové příjmy:</t>
  </si>
  <si>
    <t>Daňové příjmy:</t>
  </si>
  <si>
    <t>Dotace:</t>
  </si>
  <si>
    <t xml:space="preserve">        v tom: prodej bytů</t>
  </si>
  <si>
    <t xml:space="preserve"> </t>
  </si>
  <si>
    <t>MVDr. Josef Řihák</t>
  </si>
  <si>
    <t>starosta</t>
  </si>
  <si>
    <t>Vyvěšeno na úřední desce dne 2.5.2008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</si>
</sst>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/>
    </xf>
    <xf numFmtId="4" fontId="6" fillId="0" borderId="5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bvas\Users\WINDOWS\TEMP\GRAFY%20D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Normal="75" zoomScaleSheetLayoutView="100" workbookViewId="0" topLeftCell="A1">
      <selection activeCell="A92" sqref="A92"/>
    </sheetView>
  </sheetViews>
  <sheetFormatPr defaultColWidth="9.00390625" defaultRowHeight="12.75"/>
  <cols>
    <col min="1" max="1" width="32.25390625" style="10" customWidth="1"/>
    <col min="2" max="2" width="16.625" style="10" customWidth="1"/>
    <col min="3" max="3" width="14.625" style="10" customWidth="1"/>
    <col min="4" max="4" width="14.875" style="10" customWidth="1"/>
    <col min="5" max="5" width="11.00390625" style="9" customWidth="1"/>
    <col min="6" max="16384" width="13.625" style="1" customWidth="1"/>
  </cols>
  <sheetData>
    <row r="1" spans="1:13" ht="15">
      <c r="A1" s="3"/>
      <c r="B1" s="4" t="s">
        <v>0</v>
      </c>
      <c r="C1" s="4" t="s">
        <v>1</v>
      </c>
      <c r="D1" s="4" t="s">
        <v>2</v>
      </c>
      <c r="E1" s="5" t="s">
        <v>36</v>
      </c>
      <c r="M1" s="2"/>
    </row>
    <row r="2" spans="1:13" ht="15">
      <c r="A2" s="3"/>
      <c r="B2" s="4"/>
      <c r="C2" s="4"/>
      <c r="D2" s="4"/>
      <c r="E2" s="6"/>
      <c r="M2" s="2"/>
    </row>
    <row r="3" spans="1:5" ht="15">
      <c r="A3" s="4" t="s">
        <v>37</v>
      </c>
      <c r="B3" s="7">
        <v>700000</v>
      </c>
      <c r="C3" s="7">
        <v>700000</v>
      </c>
      <c r="D3" s="7">
        <v>698441.56</v>
      </c>
      <c r="E3" s="6">
        <f>SUM(D3/C3*100)</f>
        <v>99.77736571428572</v>
      </c>
    </row>
    <row r="4" spans="1:5" ht="15">
      <c r="A4" s="4"/>
      <c r="B4" s="7"/>
      <c r="C4" s="7"/>
      <c r="D4" s="7"/>
      <c r="E4" s="6"/>
    </row>
    <row r="5" spans="1:5" ht="15">
      <c r="A5" s="3"/>
      <c r="B5" s="8"/>
      <c r="C5" s="8"/>
      <c r="D5" s="8"/>
      <c r="E5" s="6"/>
    </row>
    <row r="6" spans="1:5" ht="15">
      <c r="A6" s="4" t="s">
        <v>38</v>
      </c>
      <c r="B6" s="7">
        <f>SUM(B7+B8)</f>
        <v>59000</v>
      </c>
      <c r="C6" s="7">
        <f>SUM(C7+C8)</f>
        <v>59000</v>
      </c>
      <c r="D6" s="7">
        <v>97638</v>
      </c>
      <c r="E6" s="6">
        <f>SUM(D6/C6*100)</f>
        <v>165.48813559322033</v>
      </c>
    </row>
    <row r="7" spans="1:5" ht="15">
      <c r="A7" s="3" t="s">
        <v>57</v>
      </c>
      <c r="B7" s="8">
        <v>50000</v>
      </c>
      <c r="C7" s="8">
        <v>50000</v>
      </c>
      <c r="D7" s="8">
        <v>93000</v>
      </c>
      <c r="E7" s="6">
        <f>SUM(D7/C7*100)</f>
        <v>186</v>
      </c>
    </row>
    <row r="8" spans="1:5" ht="15">
      <c r="A8" s="4" t="s">
        <v>58</v>
      </c>
      <c r="B8" s="8">
        <v>9000</v>
      </c>
      <c r="C8" s="8">
        <v>9000</v>
      </c>
      <c r="D8" s="8">
        <v>4638</v>
      </c>
      <c r="E8" s="6">
        <f>SUM(D8/C8*100)</f>
        <v>51.53333333333333</v>
      </c>
    </row>
    <row r="9" spans="1:5" ht="15">
      <c r="A9" s="4"/>
      <c r="B9" s="8"/>
      <c r="C9" s="8"/>
      <c r="D9" s="8"/>
      <c r="E9" s="6"/>
    </row>
    <row r="10" spans="1:5" ht="15">
      <c r="A10" s="4"/>
      <c r="B10" s="8"/>
      <c r="C10" s="8"/>
      <c r="D10" s="8"/>
      <c r="E10" s="6"/>
    </row>
    <row r="11" spans="1:5" ht="15">
      <c r="A11" s="4" t="s">
        <v>61</v>
      </c>
      <c r="B11" s="7">
        <v>418000</v>
      </c>
      <c r="C11" s="7">
        <v>418000</v>
      </c>
      <c r="D11" s="7">
        <v>438323.5</v>
      </c>
      <c r="E11" s="6">
        <f>SUM(D11/C11*100)</f>
        <v>104.86208133971292</v>
      </c>
    </row>
    <row r="12" spans="1:5" ht="15">
      <c r="A12" s="4"/>
      <c r="B12" s="7"/>
      <c r="C12" s="7"/>
      <c r="D12" s="7"/>
      <c r="E12" s="6"/>
    </row>
    <row r="13" spans="1:5" ht="15">
      <c r="A13" s="4"/>
      <c r="B13" s="8"/>
      <c r="C13" s="8"/>
      <c r="D13" s="8"/>
      <c r="E13" s="6"/>
    </row>
    <row r="14" spans="1:5" ht="15">
      <c r="A14" s="4" t="s">
        <v>39</v>
      </c>
      <c r="B14" s="7">
        <v>546000</v>
      </c>
      <c r="C14" s="7">
        <f>SUM(C15+C16)</f>
        <v>546000</v>
      </c>
      <c r="D14" s="15">
        <f>SUM(D16+D15)</f>
        <v>528786</v>
      </c>
      <c r="E14" s="6">
        <f>SUM(D14/C14*100)</f>
        <v>96.84725274725274</v>
      </c>
    </row>
    <row r="15" spans="1:5" ht="15">
      <c r="A15" s="4" t="s">
        <v>59</v>
      </c>
      <c r="B15" s="8">
        <v>436000</v>
      </c>
      <c r="C15" s="8">
        <v>436000</v>
      </c>
      <c r="D15" s="12">
        <v>417436</v>
      </c>
      <c r="E15" s="6">
        <f>SUM(D15/C15*100)</f>
        <v>95.74220183486239</v>
      </c>
    </row>
    <row r="16" spans="1:5" ht="15">
      <c r="A16" s="4" t="s">
        <v>60</v>
      </c>
      <c r="B16" s="8">
        <v>110000</v>
      </c>
      <c r="C16" s="8">
        <v>110000</v>
      </c>
      <c r="D16" s="8">
        <v>111350</v>
      </c>
      <c r="E16" s="6">
        <f>SUM(D16/C16*100)</f>
        <v>101.22727272727272</v>
      </c>
    </row>
    <row r="17" spans="1:5" ht="15">
      <c r="A17" s="4"/>
      <c r="B17" s="8"/>
      <c r="C17" s="8"/>
      <c r="D17" s="8"/>
      <c r="E17" s="6"/>
    </row>
    <row r="18" spans="1:5" ht="15">
      <c r="A18" s="4"/>
      <c r="B18" s="8"/>
      <c r="C18" s="8"/>
      <c r="D18" s="8"/>
      <c r="E18" s="6"/>
    </row>
    <row r="19" spans="1:5" ht="15">
      <c r="A19" s="4" t="s">
        <v>40</v>
      </c>
      <c r="B19" s="7">
        <v>17743000</v>
      </c>
      <c r="C19" s="7">
        <v>17743000</v>
      </c>
      <c r="D19" s="7">
        <v>17743004</v>
      </c>
      <c r="E19" s="6">
        <f>SUM(D19/C19*100)</f>
        <v>100.0000225441019</v>
      </c>
    </row>
    <row r="20" spans="1:5" ht="15">
      <c r="A20" s="4"/>
      <c r="B20" s="7"/>
      <c r="C20" s="7"/>
      <c r="D20" s="7"/>
      <c r="E20" s="6"/>
    </row>
    <row r="21" spans="1:5" ht="15">
      <c r="A21" s="3"/>
      <c r="B21" s="8"/>
      <c r="C21" s="8"/>
      <c r="D21" s="8"/>
      <c r="E21" s="6"/>
    </row>
    <row r="22" spans="1:5" ht="15">
      <c r="A22" s="4" t="s">
        <v>62</v>
      </c>
      <c r="B22" s="7">
        <f>SUM(B24+B39+B45+B69)</f>
        <v>693749071</v>
      </c>
      <c r="C22" s="7">
        <f>SUM(C24+C39+C45+C69)</f>
        <v>750703687.51</v>
      </c>
      <c r="D22" s="7">
        <f>SUM(D24+D39+D45+D69)</f>
        <v>739579308.04</v>
      </c>
      <c r="E22" s="6">
        <f>SUM(D22/C22*100)</f>
        <v>98.51813975939051</v>
      </c>
    </row>
    <row r="23" spans="1:5" ht="15">
      <c r="A23" s="3" t="s">
        <v>35</v>
      </c>
      <c r="B23" s="7"/>
      <c r="C23" s="7"/>
      <c r="D23" s="7"/>
      <c r="E23" s="6"/>
    </row>
    <row r="24" spans="1:5" ht="15">
      <c r="A24" s="4" t="s">
        <v>69</v>
      </c>
      <c r="B24" s="7">
        <f>SUM(B25+B26+B27+B28+B29+B30+B31+B32+B33+B34+B35+B36+B37)</f>
        <v>35055000</v>
      </c>
      <c r="C24" s="7">
        <f>SUM(C25+C26+C27+C28+C29+C30+C31+C32+C33+C34+C35+C36+C37)</f>
        <v>46286894.51</v>
      </c>
      <c r="D24" s="7">
        <f>SUM(D25+D26+D27+D28+D29+D30+D31+D32+D33+D34+D35+D36+D37)</f>
        <v>33610444.620000005</v>
      </c>
      <c r="E24" s="6">
        <f>SUM(D24/C24*100)</f>
        <v>72.61330658668119</v>
      </c>
    </row>
    <row r="25" spans="1:5" ht="15">
      <c r="A25" s="3" t="s">
        <v>32</v>
      </c>
      <c r="B25" s="8">
        <v>180000</v>
      </c>
      <c r="C25" s="8">
        <v>180000</v>
      </c>
      <c r="D25" s="8">
        <v>315602.5</v>
      </c>
      <c r="E25" s="6">
        <f aca="true" t="shared" si="0" ref="E25:E37">SUM(D25/C25*100)</f>
        <v>175.3347222222222</v>
      </c>
    </row>
    <row r="26" spans="1:5" ht="15">
      <c r="A26" s="3" t="s">
        <v>33</v>
      </c>
      <c r="B26" s="8">
        <v>8000000</v>
      </c>
      <c r="C26" s="8">
        <v>8500000</v>
      </c>
      <c r="D26" s="8">
        <v>13369685.39</v>
      </c>
      <c r="E26" s="6">
        <f t="shared" si="0"/>
        <v>157.29041635294118</v>
      </c>
    </row>
    <row r="27" spans="1:5" ht="15">
      <c r="A27" s="3" t="s">
        <v>3</v>
      </c>
      <c r="B27" s="8">
        <v>700000</v>
      </c>
      <c r="C27" s="8">
        <v>700000</v>
      </c>
      <c r="D27" s="8">
        <v>1149922.89</v>
      </c>
      <c r="E27" s="6">
        <f t="shared" si="0"/>
        <v>164.27469857142856</v>
      </c>
    </row>
    <row r="28" spans="1:5" ht="15">
      <c r="A28" s="3" t="s">
        <v>4</v>
      </c>
      <c r="B28" s="8">
        <v>100000</v>
      </c>
      <c r="C28" s="8">
        <v>100000</v>
      </c>
      <c r="D28" s="8">
        <v>3118</v>
      </c>
      <c r="E28" s="6">
        <f t="shared" si="0"/>
        <v>3.118</v>
      </c>
    </row>
    <row r="29" spans="1:5" ht="15">
      <c r="A29" s="3" t="s">
        <v>5</v>
      </c>
      <c r="B29" s="8">
        <v>6000000</v>
      </c>
      <c r="C29" s="8">
        <v>6000000</v>
      </c>
      <c r="D29" s="8">
        <v>4773424.75</v>
      </c>
      <c r="E29" s="6">
        <f t="shared" si="0"/>
        <v>79.55707916666667</v>
      </c>
    </row>
    <row r="30" spans="1:6" ht="15">
      <c r="A30" s="3" t="s">
        <v>63</v>
      </c>
      <c r="B30" s="8">
        <v>20000000</v>
      </c>
      <c r="C30" s="8">
        <v>20000000</v>
      </c>
      <c r="D30" s="8">
        <v>1586149.31</v>
      </c>
      <c r="E30" s="6">
        <f t="shared" si="0"/>
        <v>7.93074655</v>
      </c>
      <c r="F30" s="11"/>
    </row>
    <row r="31" spans="1:5" ht="15">
      <c r="A31" s="3" t="s">
        <v>34</v>
      </c>
      <c r="B31" s="8">
        <v>0</v>
      </c>
      <c r="C31" s="8">
        <v>422619</v>
      </c>
      <c r="D31" s="8">
        <v>848302</v>
      </c>
      <c r="E31" s="6">
        <f t="shared" si="0"/>
        <v>200.7250028985919</v>
      </c>
    </row>
    <row r="32" spans="1:5" ht="15">
      <c r="A32" s="3" t="s">
        <v>46</v>
      </c>
      <c r="B32" s="8">
        <v>30000</v>
      </c>
      <c r="C32" s="8">
        <v>30000</v>
      </c>
      <c r="D32" s="8">
        <v>25667</v>
      </c>
      <c r="E32" s="6">
        <f t="shared" si="0"/>
        <v>85.55666666666667</v>
      </c>
    </row>
    <row r="33" spans="1:5" ht="15">
      <c r="A33" s="3" t="s">
        <v>47</v>
      </c>
      <c r="B33" s="8">
        <v>45000</v>
      </c>
      <c r="C33" s="8">
        <v>45000</v>
      </c>
      <c r="D33" s="8">
        <v>270200</v>
      </c>
      <c r="E33" s="6">
        <f t="shared" si="0"/>
        <v>600.4444444444445</v>
      </c>
    </row>
    <row r="34" spans="1:5" ht="15">
      <c r="A34" s="16" t="s">
        <v>52</v>
      </c>
      <c r="B34" s="8">
        <v>0</v>
      </c>
      <c r="C34" s="8">
        <v>22900</v>
      </c>
      <c r="D34" s="8">
        <v>22900</v>
      </c>
      <c r="E34" s="6">
        <f t="shared" si="0"/>
        <v>100</v>
      </c>
    </row>
    <row r="35" spans="1:5" ht="15">
      <c r="A35" s="16" t="s">
        <v>54</v>
      </c>
      <c r="B35" s="8">
        <v>0</v>
      </c>
      <c r="C35" s="8">
        <v>0</v>
      </c>
      <c r="D35" s="8">
        <v>956097.78</v>
      </c>
      <c r="E35" s="6"/>
    </row>
    <row r="36" spans="1:5" ht="15">
      <c r="A36" s="16" t="s">
        <v>55</v>
      </c>
      <c r="B36" s="8">
        <v>0</v>
      </c>
      <c r="C36" s="8">
        <v>0</v>
      </c>
      <c r="D36" s="8">
        <v>3000</v>
      </c>
      <c r="E36" s="6"/>
    </row>
    <row r="37" spans="1:5" ht="15">
      <c r="A37" s="16" t="s">
        <v>53</v>
      </c>
      <c r="B37" s="8">
        <v>0</v>
      </c>
      <c r="C37" s="8">
        <v>10286375.51</v>
      </c>
      <c r="D37" s="8">
        <v>10286375</v>
      </c>
      <c r="E37" s="6">
        <f t="shared" si="0"/>
        <v>99.9999950419854</v>
      </c>
    </row>
    <row r="38" spans="1:5" ht="15">
      <c r="A38" s="16"/>
      <c r="B38" s="8"/>
      <c r="C38" s="8"/>
      <c r="D38" s="8"/>
      <c r="E38" s="6"/>
    </row>
    <row r="39" spans="1:5" ht="15">
      <c r="A39" s="4" t="s">
        <v>31</v>
      </c>
      <c r="B39" s="7">
        <v>43000000</v>
      </c>
      <c r="C39" s="7">
        <v>43198560</v>
      </c>
      <c r="D39" s="7">
        <v>51601183.3</v>
      </c>
      <c r="E39" s="6">
        <f>SUM(D39/C39*100)</f>
        <v>119.45116527032383</v>
      </c>
    </row>
    <row r="40" spans="1:5" ht="15">
      <c r="A40" s="3" t="s">
        <v>6</v>
      </c>
      <c r="B40" s="8"/>
      <c r="C40" s="8"/>
      <c r="D40" s="8"/>
      <c r="E40" s="6"/>
    </row>
    <row r="41" spans="1:5" ht="15">
      <c r="A41" s="3" t="s">
        <v>72</v>
      </c>
      <c r="B41" s="8">
        <v>15000000</v>
      </c>
      <c r="C41" s="8">
        <v>15000000</v>
      </c>
      <c r="D41" s="8">
        <v>13402650.86</v>
      </c>
      <c r="E41" s="6">
        <f>SUM(D41/C41*100)</f>
        <v>89.35100573333334</v>
      </c>
    </row>
    <row r="42" spans="1:5" ht="15">
      <c r="A42" s="3" t="s">
        <v>23</v>
      </c>
      <c r="B42" s="8">
        <v>10000000</v>
      </c>
      <c r="C42" s="8">
        <v>10000000</v>
      </c>
      <c r="D42" s="8">
        <v>15689315.44</v>
      </c>
      <c r="E42" s="6">
        <f>SUM(D42/C42*100)</f>
        <v>156.89315440000001</v>
      </c>
    </row>
    <row r="43" spans="1:5" ht="15">
      <c r="A43" s="3" t="s">
        <v>25</v>
      </c>
      <c r="B43" s="8">
        <v>18000000</v>
      </c>
      <c r="C43" s="8">
        <v>18198560</v>
      </c>
      <c r="D43" s="8">
        <v>22509217</v>
      </c>
      <c r="E43" s="6">
        <f>SUM(D43/C43*100)</f>
        <v>123.68680269208112</v>
      </c>
    </row>
    <row r="44" spans="1:5" ht="15">
      <c r="A44" s="3"/>
      <c r="B44" s="8"/>
      <c r="C44" s="8"/>
      <c r="D44" s="8"/>
      <c r="E44" s="6"/>
    </row>
    <row r="45" spans="1:5" ht="15">
      <c r="A45" s="4" t="s">
        <v>70</v>
      </c>
      <c r="B45" s="7">
        <f>SUM(B46+B47+B48+B49+B50+B51+B52+B53+B56+B57+B58+B59+B60+B64+B65+B66+B67)</f>
        <v>364773000</v>
      </c>
      <c r="C45" s="7">
        <f>SUM(C46+C47+C48+C49+C50+C51+C52+C53+C56+C57+C58+C59+C60+C64+C65+C66+C67)</f>
        <v>368426160</v>
      </c>
      <c r="D45" s="7">
        <f>SUM(D46+D47+D48+D49+D50+D51+D52+D53+D56+D57+D58+D59+D60+D64+D65+D66+D67)</f>
        <v>383607179.96</v>
      </c>
      <c r="E45" s="6">
        <f>SUM(D45/C45*100)</f>
        <v>104.12050543859317</v>
      </c>
    </row>
    <row r="46" spans="1:5" ht="15">
      <c r="A46" s="3" t="s">
        <v>7</v>
      </c>
      <c r="B46" s="8">
        <v>67000000</v>
      </c>
      <c r="C46" s="8">
        <v>67000000</v>
      </c>
      <c r="D46" s="8">
        <v>72713526.28</v>
      </c>
      <c r="E46" s="6">
        <f>SUM(D46/C46*100)</f>
        <v>108.5276511641791</v>
      </c>
    </row>
    <row r="47" spans="1:5" ht="15">
      <c r="A47" s="3" t="s">
        <v>8</v>
      </c>
      <c r="B47" s="8">
        <v>17000000</v>
      </c>
      <c r="C47" s="8">
        <v>17000000</v>
      </c>
      <c r="D47" s="8">
        <v>19691802.8</v>
      </c>
      <c r="E47" s="6">
        <f aca="true" t="shared" si="1" ref="E47:E54">SUM(D47/C47*100)</f>
        <v>115.83413411764707</v>
      </c>
    </row>
    <row r="48" spans="1:5" ht="15">
      <c r="A48" s="3" t="s">
        <v>66</v>
      </c>
      <c r="B48" s="8">
        <v>4500000</v>
      </c>
      <c r="C48" s="8">
        <v>4500000</v>
      </c>
      <c r="D48" s="8">
        <v>4412751.97</v>
      </c>
      <c r="E48" s="6">
        <f t="shared" si="1"/>
        <v>98.06115488888888</v>
      </c>
    </row>
    <row r="49" spans="1:5" ht="15">
      <c r="A49" s="3" t="s">
        <v>9</v>
      </c>
      <c r="B49" s="8">
        <v>73500000</v>
      </c>
      <c r="C49" s="8">
        <v>73500000</v>
      </c>
      <c r="D49" s="8">
        <v>80133840.21</v>
      </c>
      <c r="E49" s="6">
        <f t="shared" si="1"/>
        <v>109.0256329387755</v>
      </c>
    </row>
    <row r="50" spans="1:5" ht="15">
      <c r="A50" s="3" t="s">
        <v>10</v>
      </c>
      <c r="B50" s="8">
        <v>10000000</v>
      </c>
      <c r="C50" s="8">
        <v>13509600</v>
      </c>
      <c r="D50" s="8">
        <v>13509600</v>
      </c>
      <c r="E50" s="6">
        <f t="shared" si="1"/>
        <v>100</v>
      </c>
    </row>
    <row r="51" spans="1:5" ht="15">
      <c r="A51" s="3" t="s">
        <v>11</v>
      </c>
      <c r="B51" s="8">
        <v>118500000</v>
      </c>
      <c r="C51" s="8">
        <v>118500000</v>
      </c>
      <c r="D51" s="8">
        <v>121384220.41</v>
      </c>
      <c r="E51" s="6">
        <f t="shared" si="1"/>
        <v>102.4339412742616</v>
      </c>
    </row>
    <row r="52" spans="1:5" ht="15">
      <c r="A52" s="3" t="s">
        <v>12</v>
      </c>
      <c r="B52" s="8">
        <v>9500000</v>
      </c>
      <c r="C52" s="8">
        <v>9500000</v>
      </c>
      <c r="D52" s="8">
        <v>8548130.27</v>
      </c>
      <c r="E52" s="6">
        <f t="shared" si="1"/>
        <v>89.98031863157894</v>
      </c>
    </row>
    <row r="53" spans="1:5" ht="15">
      <c r="A53" s="3" t="s">
        <v>24</v>
      </c>
      <c r="B53" s="8">
        <f>SUM(B54+B55)</f>
        <v>27158000</v>
      </c>
      <c r="C53" s="8">
        <f>SUM(C54+C55)</f>
        <v>27158000</v>
      </c>
      <c r="D53" s="8">
        <v>27262492.75</v>
      </c>
      <c r="E53" s="6">
        <f t="shared" si="1"/>
        <v>100.38475863465646</v>
      </c>
    </row>
    <row r="54" spans="1:5" ht="15">
      <c r="A54" s="3" t="s">
        <v>26</v>
      </c>
      <c r="B54" s="8">
        <v>7000000</v>
      </c>
      <c r="C54" s="8">
        <v>7000000</v>
      </c>
      <c r="D54" s="8">
        <v>6611000</v>
      </c>
      <c r="E54" s="6">
        <f t="shared" si="1"/>
        <v>94.44285714285714</v>
      </c>
    </row>
    <row r="55" spans="1:5" ht="15">
      <c r="A55" s="3" t="s">
        <v>27</v>
      </c>
      <c r="B55" s="8">
        <v>20158000</v>
      </c>
      <c r="C55" s="8">
        <v>20158000</v>
      </c>
      <c r="D55" s="8">
        <v>20651492.75</v>
      </c>
      <c r="E55" s="6">
        <f>SUM(D55/C55*100)</f>
        <v>102.44812357376725</v>
      </c>
    </row>
    <row r="56" spans="1:5" ht="15">
      <c r="A56" s="3" t="s">
        <v>44</v>
      </c>
      <c r="B56" s="8">
        <v>20000</v>
      </c>
      <c r="C56" s="8">
        <v>20000</v>
      </c>
      <c r="D56" s="8">
        <v>15300</v>
      </c>
      <c r="E56" s="6">
        <f>SUM(D56/C56*100)</f>
        <v>76.5</v>
      </c>
    </row>
    <row r="57" spans="1:5" ht="15">
      <c r="A57" s="3" t="s">
        <v>13</v>
      </c>
      <c r="B57" s="8">
        <v>500000</v>
      </c>
      <c r="C57" s="8">
        <v>500000</v>
      </c>
      <c r="D57" s="8">
        <v>66016.05</v>
      </c>
      <c r="E57" s="6">
        <f aca="true" t="shared" si="2" ref="E57:E89">SUM(D57/C57*100)</f>
        <v>13.203210000000002</v>
      </c>
    </row>
    <row r="58" spans="1:5" ht="15">
      <c r="A58" s="3" t="s">
        <v>30</v>
      </c>
      <c r="B58" s="8">
        <v>16645000</v>
      </c>
      <c r="C58" s="8">
        <v>16788560</v>
      </c>
      <c r="D58" s="8">
        <v>14502587</v>
      </c>
      <c r="E58" s="6">
        <f t="shared" si="2"/>
        <v>86.38374583645053</v>
      </c>
    </row>
    <row r="59" spans="1:5" ht="15">
      <c r="A59" s="3" t="s">
        <v>14</v>
      </c>
      <c r="B59" s="8">
        <v>1300000</v>
      </c>
      <c r="C59" s="8">
        <v>1300000</v>
      </c>
      <c r="D59" s="8">
        <v>1217310</v>
      </c>
      <c r="E59" s="6">
        <f t="shared" si="2"/>
        <v>93.63923076923078</v>
      </c>
    </row>
    <row r="60" spans="1:5" ht="15">
      <c r="A60" s="3" t="s">
        <v>15</v>
      </c>
      <c r="B60" s="8">
        <f>SUM(B63+B61)</f>
        <v>7550000</v>
      </c>
      <c r="C60" s="8">
        <f>SUM(C61+C63)</f>
        <v>7550000</v>
      </c>
      <c r="D60" s="13">
        <f>SUM(D63+D61+D62)</f>
        <v>7407496</v>
      </c>
      <c r="E60" s="6">
        <f>SUM(D59/C60*100)</f>
        <v>16.123311258278143</v>
      </c>
    </row>
    <row r="61" spans="1:5" ht="15">
      <c r="A61" s="3" t="s">
        <v>64</v>
      </c>
      <c r="B61" s="8">
        <v>4750000</v>
      </c>
      <c r="C61" s="8">
        <v>4750000</v>
      </c>
      <c r="D61" s="8">
        <v>4994431</v>
      </c>
      <c r="E61" s="6">
        <f t="shared" si="2"/>
        <v>105.14591578947368</v>
      </c>
    </row>
    <row r="62" spans="1:5" ht="15">
      <c r="A62" s="3" t="s">
        <v>51</v>
      </c>
      <c r="B62" s="8">
        <v>0</v>
      </c>
      <c r="C62" s="8">
        <v>0</v>
      </c>
      <c r="D62" s="8">
        <v>1018670</v>
      </c>
      <c r="E62" s="6"/>
    </row>
    <row r="63" spans="1:5" ht="15">
      <c r="A63" s="3" t="s">
        <v>65</v>
      </c>
      <c r="B63" s="8">
        <v>2800000</v>
      </c>
      <c r="C63" s="8">
        <v>2800000</v>
      </c>
      <c r="D63" s="8">
        <v>1394395</v>
      </c>
      <c r="E63" s="6">
        <f t="shared" si="2"/>
        <v>49.79982142857143</v>
      </c>
    </row>
    <row r="64" spans="1:5" ht="15">
      <c r="A64" s="3" t="s">
        <v>16</v>
      </c>
      <c r="B64" s="8">
        <v>250000</v>
      </c>
      <c r="C64" s="8">
        <v>250000</v>
      </c>
      <c r="D64" s="8">
        <v>220551</v>
      </c>
      <c r="E64" s="6">
        <f t="shared" si="2"/>
        <v>88.2204</v>
      </c>
    </row>
    <row r="65" spans="1:5" ht="15">
      <c r="A65" s="3" t="s">
        <v>28</v>
      </c>
      <c r="B65" s="8">
        <v>350000</v>
      </c>
      <c r="C65" s="8">
        <v>350000</v>
      </c>
      <c r="D65" s="8">
        <v>285144</v>
      </c>
      <c r="E65" s="6">
        <f t="shared" si="2"/>
        <v>81.46971428571429</v>
      </c>
    </row>
    <row r="66" spans="1:5" ht="15">
      <c r="A66" s="3" t="s">
        <v>17</v>
      </c>
      <c r="B66" s="8">
        <v>7000000</v>
      </c>
      <c r="C66" s="8">
        <v>7000000</v>
      </c>
      <c r="D66" s="8">
        <v>7653619</v>
      </c>
      <c r="E66" s="6">
        <f t="shared" si="2"/>
        <v>109.33741428571429</v>
      </c>
    </row>
    <row r="67" spans="1:5" ht="15">
      <c r="A67" s="3" t="s">
        <v>29</v>
      </c>
      <c r="B67" s="8">
        <v>4000000</v>
      </c>
      <c r="C67" s="8">
        <v>4000000</v>
      </c>
      <c r="D67" s="8">
        <v>4582792.22</v>
      </c>
      <c r="E67" s="6">
        <f t="shared" si="2"/>
        <v>114.5698055</v>
      </c>
    </row>
    <row r="68" spans="1:5" ht="15">
      <c r="A68" s="3"/>
      <c r="B68" s="8"/>
      <c r="C68" s="8"/>
      <c r="D68" s="8"/>
      <c r="E68" s="6"/>
    </row>
    <row r="69" spans="1:5" ht="15">
      <c r="A69" s="4" t="s">
        <v>71</v>
      </c>
      <c r="B69" s="7">
        <f>SUM(B70+B71+B72+B73+B74+B75+B76+B77+B78+B79)</f>
        <v>250921071</v>
      </c>
      <c r="C69" s="7">
        <f>SUM(C70+C71+C72+C73+C74+C75+C76+C77+C78+C79)</f>
        <v>292792073</v>
      </c>
      <c r="D69" s="7">
        <f>SUM(D70+D71+D72+D73+D74+D75+D76+D77+D78+D79)</f>
        <v>270760500.15999997</v>
      </c>
      <c r="E69" s="6">
        <f>SUM(D69/C69*100)</f>
        <v>92.47535200859073</v>
      </c>
    </row>
    <row r="70" spans="1:5" ht="15">
      <c r="A70" s="3" t="s">
        <v>18</v>
      </c>
      <c r="B70" s="8">
        <v>2173086</v>
      </c>
      <c r="C70" s="8">
        <v>4687382</v>
      </c>
      <c r="D70" s="8">
        <v>4687382</v>
      </c>
      <c r="E70" s="6">
        <f t="shared" si="2"/>
        <v>100</v>
      </c>
    </row>
    <row r="71" spans="1:5" ht="15">
      <c r="A71" s="3" t="s">
        <v>19</v>
      </c>
      <c r="B71" s="8">
        <v>49226867</v>
      </c>
      <c r="C71" s="14">
        <v>49226550</v>
      </c>
      <c r="D71" s="14">
        <v>49226550</v>
      </c>
      <c r="E71" s="6">
        <f t="shared" si="2"/>
        <v>100</v>
      </c>
    </row>
    <row r="72" spans="1:5" ht="15">
      <c r="A72" s="3" t="s">
        <v>20</v>
      </c>
      <c r="B72" s="8">
        <v>91881118</v>
      </c>
      <c r="C72" s="8">
        <v>113760131</v>
      </c>
      <c r="D72" s="8">
        <v>113760131</v>
      </c>
      <c r="E72" s="6">
        <f t="shared" si="2"/>
        <v>100</v>
      </c>
    </row>
    <row r="73" spans="1:5" ht="15">
      <c r="A73" s="3" t="s">
        <v>21</v>
      </c>
      <c r="B73" s="8">
        <v>1300000</v>
      </c>
      <c r="C73" s="8">
        <v>1300000</v>
      </c>
      <c r="D73" s="8">
        <v>2759785</v>
      </c>
      <c r="E73" s="6">
        <f t="shared" si="2"/>
        <v>212.29115384615386</v>
      </c>
    </row>
    <row r="74" spans="1:5" ht="15">
      <c r="A74" s="3" t="s">
        <v>22</v>
      </c>
      <c r="B74" s="8">
        <v>1000000</v>
      </c>
      <c r="C74" s="8">
        <v>5806347</v>
      </c>
      <c r="D74" s="8">
        <v>5806347</v>
      </c>
      <c r="E74" s="6">
        <f t="shared" si="2"/>
        <v>100</v>
      </c>
    </row>
    <row r="75" spans="1:5" ht="15">
      <c r="A75" s="3" t="s">
        <v>67</v>
      </c>
      <c r="B75" s="8">
        <v>5620000</v>
      </c>
      <c r="C75" s="8">
        <v>10100000</v>
      </c>
      <c r="D75" s="8">
        <v>8881635</v>
      </c>
      <c r="E75" s="6">
        <f t="shared" si="2"/>
        <v>87.9369801980198</v>
      </c>
    </row>
    <row r="76" spans="1:5" ht="15">
      <c r="A76" s="3" t="s">
        <v>49</v>
      </c>
      <c r="B76" s="8">
        <v>99720000</v>
      </c>
      <c r="C76" s="8">
        <v>102911663</v>
      </c>
      <c r="D76" s="8">
        <v>80454342.75</v>
      </c>
      <c r="E76" s="6">
        <f>SUM(D76/C76*100)</f>
        <v>78.1780610716591</v>
      </c>
    </row>
    <row r="77" spans="1:5" ht="15">
      <c r="A77" s="3" t="s">
        <v>48</v>
      </c>
      <c r="B77" s="8">
        <v>0</v>
      </c>
      <c r="C77" s="8">
        <v>0</v>
      </c>
      <c r="D77" s="8">
        <v>2930.41</v>
      </c>
      <c r="E77" s="6"/>
    </row>
    <row r="78" spans="1:5" ht="15">
      <c r="A78" s="3" t="s">
        <v>50</v>
      </c>
      <c r="B78" s="8">
        <v>0</v>
      </c>
      <c r="C78" s="8">
        <v>5000000</v>
      </c>
      <c r="D78" s="8">
        <v>5000000</v>
      </c>
      <c r="E78" s="6">
        <f>SUM(D78/C78*100)</f>
        <v>100</v>
      </c>
    </row>
    <row r="79" spans="1:5" ht="15">
      <c r="A79" s="16" t="s">
        <v>56</v>
      </c>
      <c r="B79" s="8">
        <v>0</v>
      </c>
      <c r="C79" s="8">
        <v>0</v>
      </c>
      <c r="D79" s="8">
        <v>181397</v>
      </c>
      <c r="E79" s="6"/>
    </row>
    <row r="80" spans="1:5" ht="15">
      <c r="A80" s="16"/>
      <c r="B80" s="8"/>
      <c r="C80" s="8"/>
      <c r="D80" s="8"/>
      <c r="E80" s="6"/>
    </row>
    <row r="81" spans="1:5" ht="15">
      <c r="A81" s="3"/>
      <c r="B81" s="8"/>
      <c r="C81" s="8"/>
      <c r="D81" s="8"/>
      <c r="E81" s="6"/>
    </row>
    <row r="82" spans="1:5" ht="15">
      <c r="A82" s="17" t="s">
        <v>68</v>
      </c>
      <c r="B82" s="7">
        <v>31498000</v>
      </c>
      <c r="C82" s="7">
        <v>28698000</v>
      </c>
      <c r="D82" s="7">
        <v>31672602.76</v>
      </c>
      <c r="E82" s="6">
        <f t="shared" si="2"/>
        <v>110.36519186005992</v>
      </c>
    </row>
    <row r="83" spans="1:5" ht="13.5" customHeight="1">
      <c r="A83" s="3"/>
      <c r="B83" s="7"/>
      <c r="C83" s="7"/>
      <c r="D83" s="7"/>
      <c r="E83" s="6"/>
    </row>
    <row r="84" spans="1:5" ht="15">
      <c r="A84" s="4" t="s">
        <v>45</v>
      </c>
      <c r="B84" s="7">
        <f>SUM(B3+B6+B11+B14+B19+B22+B82)</f>
        <v>744713071</v>
      </c>
      <c r="C84" s="7">
        <f>SUM(C3+C6+C11+C14+C19+C22+C82)</f>
        <v>798867687.51</v>
      </c>
      <c r="D84" s="7">
        <f>SUM(D3+D6+D11+D14+D19+D22+D82)</f>
        <v>790758103.8599999</v>
      </c>
      <c r="E84" s="6">
        <f t="shared" si="2"/>
        <v>98.98486523152827</v>
      </c>
    </row>
    <row r="85" spans="1:5" ht="15">
      <c r="A85" s="4"/>
      <c r="B85" s="7"/>
      <c r="C85" s="7"/>
      <c r="D85" s="7"/>
      <c r="E85" s="6"/>
    </row>
    <row r="86" spans="1:5" ht="15">
      <c r="A86" s="4" t="s">
        <v>41</v>
      </c>
      <c r="B86" s="7">
        <v>2880000</v>
      </c>
      <c r="C86" s="7">
        <v>2880000</v>
      </c>
      <c r="D86" s="7">
        <v>2539279</v>
      </c>
      <c r="E86" s="6">
        <f t="shared" si="2"/>
        <v>88.16940972222223</v>
      </c>
    </row>
    <row r="87" spans="1:5" ht="15">
      <c r="A87" s="4" t="s">
        <v>42</v>
      </c>
      <c r="B87" s="7">
        <v>6399490</v>
      </c>
      <c r="C87" s="7">
        <v>6399490</v>
      </c>
      <c r="D87" s="7">
        <v>6600610.23</v>
      </c>
      <c r="E87" s="6">
        <f t="shared" si="2"/>
        <v>103.14275403196194</v>
      </c>
    </row>
    <row r="88" spans="1:5" ht="15.75" thickBot="1">
      <c r="A88" s="18"/>
      <c r="B88" s="19"/>
      <c r="C88" s="19"/>
      <c r="D88" s="19"/>
      <c r="E88" s="20"/>
    </row>
    <row r="89" spans="1:5" ht="15.75" thickBot="1">
      <c r="A89" s="25" t="s">
        <v>43</v>
      </c>
      <c r="B89" s="26">
        <f>SUM(B84:B88)</f>
        <v>753992561</v>
      </c>
      <c r="C89" s="26">
        <f>SUM(C84:C88)</f>
        <v>808147177.51</v>
      </c>
      <c r="D89" s="26">
        <f>SUM(D84:D88)</f>
        <v>799897993.0899999</v>
      </c>
      <c r="E89" s="27">
        <f t="shared" si="2"/>
        <v>98.97924726466077</v>
      </c>
    </row>
    <row r="90" spans="1:5" ht="15">
      <c r="A90" s="21"/>
      <c r="B90" s="22"/>
      <c r="C90" s="22"/>
      <c r="D90" s="22"/>
      <c r="E90" s="23"/>
    </row>
    <row r="91" spans="2:8" ht="15">
      <c r="B91" s="24"/>
      <c r="C91" s="24"/>
      <c r="D91" s="24" t="s">
        <v>74</v>
      </c>
      <c r="E91" s="23"/>
      <c r="H91" s="1" t="s">
        <v>73</v>
      </c>
    </row>
    <row r="92" spans="1:5" ht="15">
      <c r="A92" s="24" t="s">
        <v>76</v>
      </c>
      <c r="B92" s="24"/>
      <c r="C92" s="24"/>
      <c r="D92" s="24" t="s">
        <v>75</v>
      </c>
      <c r="E92" s="23"/>
    </row>
    <row r="93" spans="1:5" ht="15">
      <c r="A93" s="28"/>
      <c r="B93" s="28"/>
      <c r="C93" s="28"/>
      <c r="D93" s="28"/>
      <c r="E93" s="29"/>
    </row>
  </sheetData>
  <mergeCells count="1">
    <mergeCell ref="A93:E93"/>
  </mergeCells>
  <printOptions/>
  <pageMargins left="0.75" right="0.75" top="1" bottom="1" header="0.4921259845" footer="0.4921259845"/>
  <pageSetup horizontalDpi="600" verticalDpi="600" orientation="portrait" paperSize="9" scale="97" r:id="rId1"/>
  <headerFooter alignWithMargins="0">
    <oddHeader>&amp;C&amp;"Arial CE,Tučné"&amp;12Výsledky hospodaření MěÚ Příbram za rok 2007&amp;RPŘÍJMY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Příbram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trckovama</cp:lastModifiedBy>
  <cp:lastPrinted>2008-05-22T07:14:15Z</cp:lastPrinted>
  <dcterms:created xsi:type="dcterms:W3CDTF">2001-04-10T06:08:29Z</dcterms:created>
  <dcterms:modified xsi:type="dcterms:W3CDTF">2008-05-22T07:15:55Z</dcterms:modified>
  <cp:category/>
  <cp:version/>
  <cp:contentType/>
  <cp:contentStatus/>
</cp:coreProperties>
</file>