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5"/>
  </bookViews>
  <sheets>
    <sheet name="ZŠ pod Svatou Horou" sheetId="1" r:id="rId1"/>
    <sheet name="ZŠ Březové Hory" sheetId="2" r:id="rId2"/>
    <sheet name="ZŠ Jiráskovy sady" sheetId="3" r:id="rId3"/>
    <sheet name="ZŠ 28. října" sheetId="4" r:id="rId4"/>
    <sheet name="ZŠ Školní" sheetId="5" r:id="rId5"/>
    <sheet name="Waldorfská škola" sheetId="6" r:id="rId6"/>
  </sheets>
  <definedNames/>
  <calcPr fullCalcOnLoad="1"/>
</workbook>
</file>

<file path=xl/sharedStrings.xml><?xml version="1.0" encoding="utf-8"?>
<sst xmlns="http://schemas.openxmlformats.org/spreadsheetml/2006/main" count="970" uniqueCount="147">
  <si>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</si>
  <si>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</si>
  <si>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</si>
  <si>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</si>
  <si>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</si>
  <si>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</si>
  <si>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</si>
  <si>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</si>
  <si>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</si>
  <si>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</si>
  <si>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</si>
  <si>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</si>
  <si>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</si>
  <si>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</si>
  <si>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</si>
  <si>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</si>
  <si>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</si>
  <si>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</si>
  <si>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</si>
  <si>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</si>
  <si>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</si>
  <si>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 xml:space="preserve"> 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</si>
  <si>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</si>
  <si>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</si>
  <si>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</si>
  <si>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</si>
  <si>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</si>
  <si>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</si>
  <si>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</si>
  <si>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</si>
  <si>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</si>
  <si>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</si>
  <si>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</si>
  <si>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</si>
  <si>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</si>
  <si>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</si>
  <si>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</si>
  <si>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</si>
  <si>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</si>
  <si>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</si>
  <si>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</si>
  <si>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</si>
  <si>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</si>
  <si>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</si>
  <si>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</si>
  <si>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</si>
  <si>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</si>
  <si>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</si>
  <si>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</si>
  <si>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</si>
  <si>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</si>
  <si>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</si>
  <si>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</si>
  <si>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</si>
  <si>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</si>
  <si>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</si>
  <si>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</si>
  <si>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</si>
  <si>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</si>
  <si>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</si>
  <si>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</si>
  <si>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</si>
  <si>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</si>
  <si>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</si>
  <si>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</si>
  <si>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</si>
  <si>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</si>
  <si>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</si>
  <si>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</si>
  <si>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</si>
  <si>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</si>
  <si>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</si>
  <si>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</si>
  <si>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</si>
  <si>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</si>
  <si>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</si>
  <si>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</si>
  <si>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</si>
  <si>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</si>
  <si>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</si>
  <si>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</si>
  <si>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</si>
  <si>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</si>
  <si>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</si>
  <si>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</si>
  <si>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</si>
  <si>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</si>
  <si>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pohedávky po splatnosti</t>
  </si>
  <si>
    <t>závazky do splatnosti</t>
  </si>
  <si>
    <t>závazky po splatnosti</t>
  </si>
  <si>
    <t>pohledávky po splatnosti</t>
  </si>
  <si>
    <t>% čerp</t>
  </si>
  <si>
    <t>RS</t>
  </si>
  <si>
    <t>416 - fond reprod. majetku</t>
  </si>
  <si>
    <t>548 tvorba fondů</t>
  </si>
  <si>
    <t xml:space="preserve">    rozvody byly v havarijním stavu.</t>
  </si>
  <si>
    <t>3) V pavilonu II. stupně se uskutečnila výměna starých oken a byly vyměněny stoupačky.</t>
  </si>
  <si>
    <t>4) Byla dokončena oprava schodiště před hlavním vchodem.</t>
  </si>
  <si>
    <t>2) Proběhla výměna ležatého rozvodu teplé vody v kotelně a z kotelny do pavilonu školní družiny a tělocvičny,</t>
  </si>
  <si>
    <t>těchto nákladů byl zapojen i investiční a rezervní fond.</t>
  </si>
  <si>
    <t>1)Vedení školy se v loňském roce rozhodlo pro větší rozsah oprav a pořízení nového vybavení, na pokrytí</t>
  </si>
  <si>
    <t>2) Opravy a stavební úpravy probíhaly na obou pracovištích školy, namátkově uvádíme, že byly provede-</t>
  </si>
  <si>
    <t>3) Byly zakoupeny např. 2 interaktivní tabule, podlahový stroj, fritéza do ŠJ, atypická nábytková stěna,</t>
  </si>
  <si>
    <t>nové skříně do školní družiny a další nábytek.</t>
  </si>
  <si>
    <t xml:space="preserve">4) Finančně náročná byla likvidace sedmi nebezpečných starých stromů, které již začaly být vzhledem </t>
  </si>
  <si>
    <t>ke svému stavu nebezpečné.</t>
  </si>
  <si>
    <t>celkový hosp. výsledek</t>
  </si>
  <si>
    <t>1) Mimořádným výdajem v roce 2010 byla havárie, kdy došlo k úniku teplé vody, rozpočet byl</t>
  </si>
  <si>
    <t>z tohoto důvodu posílen o částku cca 37 tis. Kč.</t>
  </si>
  <si>
    <t>2) Byla provedena výměna vodovodního potrubí, které bylo v havarijním stavu.</t>
  </si>
  <si>
    <t>3) Pokračovaly zahradnické práce v zadní části modernizovaného areálu, byly vyměněny také</t>
  </si>
  <si>
    <t>ochranné sítě okolo hřišť.</t>
  </si>
  <si>
    <t xml:space="preserve">30 000,- Kč. Tyto prostředky byly použity k úhradě části zahradnických prací, dále z rezervního </t>
  </si>
  <si>
    <t>fondu bylo zakoupeno 6 ks tabulí do tříd.</t>
  </si>
  <si>
    <t>1) Byla ukončena smlouva o pronájmu kopírovacího stroje TIMCO, byla uzavřena smlouva nová,</t>
  </si>
  <si>
    <t>která je finančně výhodnější a stroj kvalitnější.</t>
  </si>
  <si>
    <t>z investičního fondu.</t>
  </si>
  <si>
    <t xml:space="preserve">2) bylo zakoupeno poměrně hodně nového vybavení, např. koberce do tříd,nové tabule, notebooky,SW, server,  </t>
  </si>
  <si>
    <t>nábytkem byl zařízen kabinet TV atd.</t>
  </si>
  <si>
    <t>3) ŠJ byla vybavena novým kotlem, na jehož pořízení byly použity prostředky z investičního fondu, z téhož fondu</t>
  </si>
  <si>
    <t>4) Z rezervního fondu bylo uhrazeno doúčtování plynu za předcházející období, kdy se přecházelo na nový</t>
  </si>
  <si>
    <t>systém úhrady.</t>
  </si>
  <si>
    <t>416 - fond repr. majetku</t>
  </si>
  <si>
    <t>1) Nejnutnější opravy a údržba byly z velké části hrazeny z fondu reprodukce majetku, a to ve</t>
  </si>
  <si>
    <t xml:space="preserve">     výši 135 124,10 Kč. Z tzv. "Norských fondů" byly čerpány prostředky na opravy a údržbu majetku,</t>
  </si>
  <si>
    <t xml:space="preserve">     který byl z těchto fondů pořízený.</t>
  </si>
  <si>
    <t>2) Z Nadace ČEZ byl získán grant na vybudování bezbariérového přístupu.</t>
  </si>
  <si>
    <t>3) V roce 2011 by bylo potřeba vyřešit zejména tyto problémy - posílení elektroinstalací, řešení</t>
  </si>
  <si>
    <t xml:space="preserve">     vlhkosti v obvodových zdech a opravy vnitřních omítek, řešení problematického vytápění části</t>
  </si>
  <si>
    <t xml:space="preserve">    ní atd.</t>
  </si>
  <si>
    <t xml:space="preserve">     budovy, kde jsou pronajímány aula a tělocvična, oprava nefunkčních odpadů, výměny osvětle-</t>
  </si>
  <si>
    <t>Základní škola pod Svatou Horou, Příbram II, Balbínova 328</t>
  </si>
  <si>
    <t>Základní škola Příbram - Březové Hory, Prokopská 337</t>
  </si>
  <si>
    <t>Základní škola, Příbram II, Jiráskovy sady 273</t>
  </si>
  <si>
    <t>Základní škola, Příbram VII, 28. října 1</t>
  </si>
  <si>
    <t>Základní škola, Příbram VIII, Školní 75</t>
  </si>
  <si>
    <t>Waldorfská škola Příbram - Základní škola, Gymnázium a Střední odborné učiliště Příbram,</t>
  </si>
  <si>
    <t>Hornická 327</t>
  </si>
  <si>
    <t>1) Byl zakoupen univerzální míchací a šlehací stroj, na jehož nákup byly použity prostředky invest. Fondu.</t>
  </si>
  <si>
    <t>ny malířské práce, zednické opravy, opravy WC, rekonstrukce ředitelny školy, opravy schodů apod.</t>
  </si>
  <si>
    <t>tyto opravy  pokrylo odškodnění od pojišťovny,</t>
  </si>
  <si>
    <t xml:space="preserve">1) Musely být opraveny podlahy v tělocvičnách, které byly zničeny po vytopení způsobené vyndaly, prostředky na </t>
  </si>
  <si>
    <t>bylo hrazeno pořízení a montáž roletek, oprava WC, výměna obkladů a některé další opravy.</t>
  </si>
  <si>
    <t>4) Rezervní fond byl navýšen o peněžní dar Klubu přátel školních lavic při 7. ZŠ Příbram ve výši</t>
  </si>
  <si>
    <t>2) Proběhla výměna oken v havarijním stavu, částka na jejich výměnu cca 300 tis. Kč byla hrazena</t>
  </si>
  <si>
    <t>3) V roce 2011 by bylo potřeba opravit podlahu v tělocvičně,která se propadla (zřejmě působením</t>
  </si>
  <si>
    <t>hniloby, která je důsledkem zaplavení před 3 lety) - řeší se ve spolupráci s MěRK.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</si>
</sst>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0" fillId="0" borderId="31" xfId="0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3" fillId="0" borderId="32" xfId="0" applyFont="1" applyBorder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0" fillId="0" borderId="13" xfId="0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14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43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4" fontId="7" fillId="0" borderId="45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2" xfId="0" applyFont="1" applyBorder="1" applyAlignment="1">
      <alignment/>
    </xf>
    <xf numFmtId="4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3" fillId="0" borderId="0" xfId="0" applyFont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" fontId="7" fillId="0" borderId="23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4" fillId="0" borderId="48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7" fillId="0" borderId="49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7" fillId="0" borderId="38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4" fontId="7" fillId="0" borderId="39" xfId="0" applyNumberFormat="1" applyFont="1" applyBorder="1" applyAlignment="1">
      <alignment horizontal="right"/>
    </xf>
    <xf numFmtId="4" fontId="7" fillId="0" borderId="48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5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5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left"/>
    </xf>
    <xf numFmtId="4" fontId="6" fillId="0" borderId="37" xfId="0" applyNumberFormat="1" applyFont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left"/>
    </xf>
    <xf numFmtId="4" fontId="6" fillId="0" borderId="50" xfId="0" applyNumberFormat="1" applyFont="1" applyBorder="1" applyAlignment="1">
      <alignment horizontal="left"/>
    </xf>
    <xf numFmtId="4" fontId="6" fillId="0" borderId="6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4" fontId="7" fillId="0" borderId="42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164" fontId="7" fillId="0" borderId="2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0" fontId="10" fillId="0" borderId="33" xfId="0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51" fillId="0" borderId="19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4" fontId="51" fillId="0" borderId="38" xfId="0" applyNumberFormat="1" applyFont="1" applyBorder="1" applyAlignment="1">
      <alignment/>
    </xf>
    <xf numFmtId="4" fontId="51" fillId="0" borderId="25" xfId="0" applyNumberFormat="1" applyFont="1" applyBorder="1" applyAlignment="1">
      <alignment/>
    </xf>
    <xf numFmtId="4" fontId="51" fillId="0" borderId="23" xfId="0" applyNumberFormat="1" applyFont="1" applyBorder="1" applyAlignment="1">
      <alignment/>
    </xf>
    <xf numFmtId="4" fontId="51" fillId="0" borderId="39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4" fontId="51" fillId="0" borderId="40" xfId="0" applyNumberFormat="1" applyFont="1" applyBorder="1" applyAlignment="1">
      <alignment/>
    </xf>
    <xf numFmtId="4" fontId="51" fillId="0" borderId="41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4" fontId="5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18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51" fillId="0" borderId="26" xfId="0" applyNumberFormat="1" applyFont="1" applyBorder="1" applyAlignment="1">
      <alignment/>
    </xf>
    <xf numFmtId="4" fontId="51" fillId="0" borderId="27" xfId="0" applyNumberFormat="1" applyFont="1" applyBorder="1" applyAlignment="1">
      <alignment/>
    </xf>
    <xf numFmtId="4" fontId="51" fillId="0" borderId="28" xfId="0" applyNumberFormat="1" applyFont="1" applyBorder="1" applyAlignment="1">
      <alignment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32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51" fillId="0" borderId="0" xfId="0" applyNumberFormat="1" applyFont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4" fontId="51" fillId="0" borderId="47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4" fontId="7" fillId="0" borderId="44" xfId="0" applyNumberFormat="1" applyFont="1" applyFill="1" applyBorder="1" applyAlignment="1">
      <alignment horizontal="right"/>
    </xf>
    <xf numFmtId="4" fontId="7" fillId="0" borderId="45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47" xfId="0" applyNumberFormat="1" applyFill="1" applyBorder="1" applyAlignment="1">
      <alignment horizontal="right"/>
    </xf>
    <xf numFmtId="4" fontId="0" fillId="0" borderId="40" xfId="0" applyNumberFormat="1" applyFill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7" fillId="0" borderId="62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0" fontId="30" fillId="0" borderId="33" xfId="0" applyFont="1" applyBorder="1" applyAlignment="1">
      <alignment/>
    </xf>
    <xf numFmtId="4" fontId="31" fillId="0" borderId="33" xfId="0" applyNumberFormat="1" applyFont="1" applyBorder="1" applyAlignment="1">
      <alignment horizontal="right"/>
    </xf>
    <xf numFmtId="4" fontId="31" fillId="0" borderId="62" xfId="0" applyNumberFormat="1" applyFont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62" xfId="0" applyNumberFormat="1" applyFont="1" applyBorder="1" applyAlignment="1">
      <alignment horizontal="right"/>
    </xf>
    <xf numFmtId="4" fontId="8" fillId="0" borderId="62" xfId="0" applyNumberFormat="1" applyFont="1" applyBorder="1" applyAlignment="1">
      <alignment horizontal="right"/>
    </xf>
    <xf numFmtId="4" fontId="51" fillId="0" borderId="0" xfId="0" applyNumberFormat="1" applyFont="1" applyAlignment="1">
      <alignment horizontal="left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4" fontId="5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PageLayoutView="0" workbookViewId="0" topLeftCell="A67">
      <selection activeCell="G85" sqref="G85"/>
    </sheetView>
  </sheetViews>
  <sheetFormatPr defaultColWidth="9.140625" defaultRowHeight="15"/>
  <cols>
    <col min="1" max="1" width="22.421875" style="0" customWidth="1"/>
    <col min="2" max="5" width="12.7109375" style="3" customWidth="1"/>
    <col min="6" max="6" width="8.8515625" style="3" bestFit="1" customWidth="1"/>
    <col min="7" max="9" width="12.7109375" style="3" customWidth="1"/>
    <col min="10" max="10" width="6.421875" style="3" bestFit="1" customWidth="1"/>
    <col min="11" max="13" width="12.7109375" style="3" customWidth="1"/>
    <col min="14" max="14" width="6.421875" style="3" bestFit="1" customWidth="1"/>
    <col min="15" max="15" width="7.00390625" style="0" bestFit="1" customWidth="1"/>
  </cols>
  <sheetData>
    <row r="1" spans="1:8" ht="15">
      <c r="A1" s="53"/>
      <c r="H1" s="363" t="s">
        <v>131</v>
      </c>
    </row>
    <row r="2" spans="1:14" ht="16.5" thickBot="1">
      <c r="A2" s="1" t="s">
        <v>0</v>
      </c>
      <c r="B2" s="2" t="s">
        <v>1</v>
      </c>
      <c r="C2" s="2"/>
      <c r="F2" s="2"/>
      <c r="G2" s="2"/>
      <c r="J2" s="2"/>
      <c r="K2" s="2"/>
      <c r="N2" s="2"/>
    </row>
    <row r="3" spans="1:15" s="166" customFormat="1" ht="15" thickBot="1">
      <c r="A3" s="187" t="s">
        <v>2</v>
      </c>
      <c r="B3" s="202" t="s">
        <v>3</v>
      </c>
      <c r="C3" s="203" t="s">
        <v>4</v>
      </c>
      <c r="D3" s="204" t="s">
        <v>5</v>
      </c>
      <c r="E3" s="205"/>
      <c r="F3" s="206" t="s">
        <v>6</v>
      </c>
      <c r="G3" s="207" t="s">
        <v>4</v>
      </c>
      <c r="H3" s="204" t="s">
        <v>7</v>
      </c>
      <c r="I3" s="205"/>
      <c r="J3" s="206" t="s">
        <v>6</v>
      </c>
      <c r="K3" s="208" t="s">
        <v>4</v>
      </c>
      <c r="L3" s="209" t="s">
        <v>8</v>
      </c>
      <c r="M3" s="210"/>
      <c r="N3" s="211" t="s">
        <v>6</v>
      </c>
      <c r="O3" s="212" t="s">
        <v>91</v>
      </c>
    </row>
    <row r="4" spans="1:15" s="166" customFormat="1" ht="15" thickBot="1">
      <c r="A4" s="194"/>
      <c r="B4" s="213" t="s">
        <v>9</v>
      </c>
      <c r="C4" s="214" t="s">
        <v>10</v>
      </c>
      <c r="D4" s="215" t="s">
        <v>11</v>
      </c>
      <c r="E4" s="215" t="s">
        <v>12</v>
      </c>
      <c r="F4" s="216" t="s">
        <v>13</v>
      </c>
      <c r="G4" s="217" t="s">
        <v>14</v>
      </c>
      <c r="H4" s="215" t="s">
        <v>11</v>
      </c>
      <c r="I4" s="215" t="s">
        <v>12</v>
      </c>
      <c r="J4" s="216" t="s">
        <v>13</v>
      </c>
      <c r="K4" s="218" t="s">
        <v>15</v>
      </c>
      <c r="L4" s="219" t="s">
        <v>11</v>
      </c>
      <c r="M4" s="219" t="s">
        <v>12</v>
      </c>
      <c r="N4" s="220" t="s">
        <v>13</v>
      </c>
      <c r="O4" s="212" t="s">
        <v>92</v>
      </c>
    </row>
    <row r="5" spans="1:15" ht="15.75" customHeight="1">
      <c r="A5" s="8" t="s">
        <v>16</v>
      </c>
      <c r="B5" s="9">
        <v>3464980</v>
      </c>
      <c r="C5" s="10">
        <v>3373193</v>
      </c>
      <c r="D5" s="11">
        <v>1643524.67</v>
      </c>
      <c r="E5" s="11">
        <v>44385.01</v>
      </c>
      <c r="F5" s="122">
        <f>ROUND((D5+E5)/(C5/100),1)</f>
        <v>50</v>
      </c>
      <c r="G5" s="12">
        <v>3373193</v>
      </c>
      <c r="H5" s="11">
        <v>2353259</v>
      </c>
      <c r="I5" s="11">
        <v>50281</v>
      </c>
      <c r="J5" s="122">
        <f>ROUND((H5+I5)/(G5/100),1)</f>
        <v>71.3</v>
      </c>
      <c r="K5" s="13">
        <v>4296864.63</v>
      </c>
      <c r="L5" s="11">
        <v>4228897.12</v>
      </c>
      <c r="M5" s="11">
        <v>67967.51</v>
      </c>
      <c r="N5" s="162">
        <f>ROUND((L5+M5)/(K5/100),1)</f>
        <v>100</v>
      </c>
      <c r="O5" s="128">
        <f aca="true" t="shared" si="0" ref="O5:O33">ROUND((L5+M5)/(B5/100),1)</f>
        <v>124</v>
      </c>
    </row>
    <row r="6" spans="1:15" ht="15.75" customHeight="1">
      <c r="A6" s="14" t="s">
        <v>17</v>
      </c>
      <c r="B6" s="15">
        <v>1080000</v>
      </c>
      <c r="C6" s="16">
        <v>1080000</v>
      </c>
      <c r="D6" s="17">
        <v>510801.3</v>
      </c>
      <c r="E6" s="17">
        <v>28865.7</v>
      </c>
      <c r="F6" s="124">
        <f>ROUND((D6+E6)/(C6/100),1)</f>
        <v>50</v>
      </c>
      <c r="G6" s="18">
        <v>1080000</v>
      </c>
      <c r="H6" s="17">
        <v>797515.3</v>
      </c>
      <c r="I6" s="17">
        <v>32136.7</v>
      </c>
      <c r="J6" s="124">
        <f>ROUND((H6+I6)/(G6/100),1)</f>
        <v>76.8</v>
      </c>
      <c r="K6" s="19">
        <v>1158989</v>
      </c>
      <c r="L6" s="17">
        <v>1113900</v>
      </c>
      <c r="M6" s="17">
        <v>45089</v>
      </c>
      <c r="N6" s="163">
        <f>ROUND((L6+M6)/(K6/100),1)</f>
        <v>100</v>
      </c>
      <c r="O6" s="64">
        <f t="shared" si="0"/>
        <v>107.3</v>
      </c>
    </row>
    <row r="7" spans="1:15" ht="15.75" customHeight="1">
      <c r="A7" s="14" t="s">
        <v>18</v>
      </c>
      <c r="B7" s="15">
        <v>1480000</v>
      </c>
      <c r="C7" s="16">
        <v>1480000</v>
      </c>
      <c r="D7" s="17">
        <v>689169.33</v>
      </c>
      <c r="E7" s="17">
        <v>34864.7</v>
      </c>
      <c r="F7" s="124">
        <f>ROUND((D7+E7)/(C7/100),1)</f>
        <v>48.9</v>
      </c>
      <c r="G7" s="18">
        <v>1480000</v>
      </c>
      <c r="H7" s="17">
        <v>783824.33</v>
      </c>
      <c r="I7" s="17">
        <v>38575.7</v>
      </c>
      <c r="J7" s="124">
        <f>ROUND((H7+I7)/(G7/100),1)</f>
        <v>55.6</v>
      </c>
      <c r="K7" s="19">
        <v>1315430.03</v>
      </c>
      <c r="L7" s="17">
        <v>1259681.03</v>
      </c>
      <c r="M7" s="17">
        <v>55749</v>
      </c>
      <c r="N7" s="163">
        <f>ROUND((L7+M7)/(K7/100),1)</f>
        <v>100</v>
      </c>
      <c r="O7" s="64">
        <f t="shared" si="0"/>
        <v>88.9</v>
      </c>
    </row>
    <row r="8" spans="1:15" ht="15.75" customHeight="1">
      <c r="A8" s="14" t="s">
        <v>19</v>
      </c>
      <c r="B8" s="15">
        <v>127000</v>
      </c>
      <c r="C8" s="16">
        <v>127000</v>
      </c>
      <c r="D8" s="17">
        <v>50571.5</v>
      </c>
      <c r="E8" s="17">
        <v>8576.85</v>
      </c>
      <c r="F8" s="124">
        <f>ROUND((D8+E8)/(C8/100),1)</f>
        <v>46.6</v>
      </c>
      <c r="G8" s="18">
        <v>127000</v>
      </c>
      <c r="H8" s="17">
        <v>80732.5</v>
      </c>
      <c r="I8" s="17">
        <v>9368.85</v>
      </c>
      <c r="J8" s="124">
        <f>ROUND((H8+I8)/(G8/100),1)</f>
        <v>70.9</v>
      </c>
      <c r="K8" s="19">
        <v>130833.85</v>
      </c>
      <c r="L8" s="17">
        <v>117464.35</v>
      </c>
      <c r="M8" s="17">
        <v>13369.5</v>
      </c>
      <c r="N8" s="163">
        <f>ROUND((L8+M8)/(K8/100),1)</f>
        <v>100</v>
      </c>
      <c r="O8" s="64">
        <f t="shared" si="0"/>
        <v>103</v>
      </c>
    </row>
    <row r="9" spans="1:15" ht="15.75" customHeight="1">
      <c r="A9" s="14" t="s">
        <v>20</v>
      </c>
      <c r="B9" s="15"/>
      <c r="C9" s="16"/>
      <c r="D9" s="17"/>
      <c r="E9" s="17"/>
      <c r="F9" s="124" t="s">
        <v>21</v>
      </c>
      <c r="G9" s="18"/>
      <c r="H9" s="17"/>
      <c r="I9" s="17"/>
      <c r="J9" s="124" t="s">
        <v>21</v>
      </c>
      <c r="K9" s="19"/>
      <c r="L9" s="17"/>
      <c r="M9" s="17"/>
      <c r="N9" s="163" t="s">
        <v>21</v>
      </c>
      <c r="O9" s="64" t="e">
        <f t="shared" si="0"/>
        <v>#DIV/0!</v>
      </c>
    </row>
    <row r="10" spans="1:15" ht="15.75" customHeight="1">
      <c r="A10" s="14" t="s">
        <v>22</v>
      </c>
      <c r="B10" s="15"/>
      <c r="C10" s="16"/>
      <c r="D10" s="17"/>
      <c r="E10" s="17"/>
      <c r="F10" s="124" t="s">
        <v>21</v>
      </c>
      <c r="G10" s="18"/>
      <c r="H10" s="17"/>
      <c r="I10" s="17"/>
      <c r="J10" s="124" t="s">
        <v>21</v>
      </c>
      <c r="K10" s="19"/>
      <c r="L10" s="17"/>
      <c r="M10" s="17"/>
      <c r="N10" s="163" t="s">
        <v>21</v>
      </c>
      <c r="O10" s="64" t="e">
        <f t="shared" si="0"/>
        <v>#DIV/0!</v>
      </c>
    </row>
    <row r="11" spans="1:15" ht="15.75" customHeight="1">
      <c r="A11" s="14" t="s">
        <v>23</v>
      </c>
      <c r="B11" s="15"/>
      <c r="C11" s="16"/>
      <c r="D11" s="17"/>
      <c r="E11" s="17"/>
      <c r="F11" s="124" t="s">
        <v>21</v>
      </c>
      <c r="G11" s="18"/>
      <c r="H11" s="17"/>
      <c r="I11" s="17"/>
      <c r="J11" s="124" t="s">
        <v>21</v>
      </c>
      <c r="K11" s="19"/>
      <c r="L11" s="17"/>
      <c r="M11" s="17"/>
      <c r="N11" s="163" t="s">
        <v>21</v>
      </c>
      <c r="O11" s="64" t="e">
        <f t="shared" si="0"/>
        <v>#DIV/0!</v>
      </c>
    </row>
    <row r="12" spans="1:15" ht="15.75" customHeight="1">
      <c r="A12" s="14" t="s">
        <v>24</v>
      </c>
      <c r="B12" s="15">
        <v>2250000</v>
      </c>
      <c r="C12" s="16">
        <v>2250000</v>
      </c>
      <c r="D12" s="17">
        <v>1015363.7</v>
      </c>
      <c r="E12" s="17">
        <v>0</v>
      </c>
      <c r="F12" s="124">
        <f>ROUND((D12+E12)/(C12/100),1)</f>
        <v>45.1</v>
      </c>
      <c r="G12" s="18">
        <v>2250000</v>
      </c>
      <c r="H12" s="17">
        <v>1312454</v>
      </c>
      <c r="I12" s="17"/>
      <c r="J12" s="124">
        <f>ROUND((H12+I12)/(G12/100),1)</f>
        <v>58.3</v>
      </c>
      <c r="K12" s="19">
        <v>2122583.45</v>
      </c>
      <c r="L12" s="17">
        <v>1934968.45</v>
      </c>
      <c r="M12" s="17">
        <v>187615</v>
      </c>
      <c r="N12" s="163">
        <f>ROUND((L12+M12)/(K12/100),1)</f>
        <v>100</v>
      </c>
      <c r="O12" s="64">
        <f t="shared" si="0"/>
        <v>94.3</v>
      </c>
    </row>
    <row r="13" spans="1:15" ht="15.75" customHeight="1">
      <c r="A13" s="14" t="s">
        <v>25</v>
      </c>
      <c r="B13" s="15">
        <v>30000</v>
      </c>
      <c r="C13" s="16">
        <v>21750</v>
      </c>
      <c r="D13" s="17">
        <v>19290</v>
      </c>
      <c r="E13" s="17">
        <v>0</v>
      </c>
      <c r="F13" s="124">
        <f>ROUND((D13+E13)/(C13/100),1)</f>
        <v>88.7</v>
      </c>
      <c r="G13" s="18">
        <v>21750</v>
      </c>
      <c r="H13" s="17">
        <v>19466</v>
      </c>
      <c r="I13" s="17">
        <v>0</v>
      </c>
      <c r="J13" s="124">
        <f>ROUND((H13+I13)/(G13/100),1)</f>
        <v>89.5</v>
      </c>
      <c r="K13" s="19">
        <v>21406</v>
      </c>
      <c r="L13" s="17">
        <v>21406</v>
      </c>
      <c r="M13" s="17">
        <v>0</v>
      </c>
      <c r="N13" s="163">
        <f>ROUND((L13+M13)/(K13/100),1)</f>
        <v>100</v>
      </c>
      <c r="O13" s="64">
        <f t="shared" si="0"/>
        <v>71.4</v>
      </c>
    </row>
    <row r="14" spans="1:15" ht="15.75" customHeight="1">
      <c r="A14" s="14" t="s">
        <v>26</v>
      </c>
      <c r="B14" s="15">
        <v>1500</v>
      </c>
      <c r="C14" s="16">
        <v>1500</v>
      </c>
      <c r="D14" s="17">
        <v>0</v>
      </c>
      <c r="E14" s="17">
        <v>0</v>
      </c>
      <c r="F14" s="124">
        <f>ROUND((D14+E14)/(C14/100),1)</f>
        <v>0</v>
      </c>
      <c r="G14" s="18">
        <v>1500</v>
      </c>
      <c r="H14" s="17">
        <v>0</v>
      </c>
      <c r="I14" s="17">
        <v>0</v>
      </c>
      <c r="J14" s="124">
        <f>ROUND((H14+I14)/(G14/100),1)</f>
        <v>0</v>
      </c>
      <c r="K14" s="19">
        <v>140</v>
      </c>
      <c r="L14" s="17">
        <v>140</v>
      </c>
      <c r="M14" s="17">
        <v>0</v>
      </c>
      <c r="N14" s="163">
        <f>ROUND((L14+M14)/(K14/100),1)</f>
        <v>100</v>
      </c>
      <c r="O14" s="64">
        <f t="shared" si="0"/>
        <v>9.3</v>
      </c>
    </row>
    <row r="15" spans="1:15" ht="15.75" customHeight="1">
      <c r="A15" s="14" t="s">
        <v>27</v>
      </c>
      <c r="B15" s="15">
        <v>1785750</v>
      </c>
      <c r="C15" s="16">
        <v>1745750</v>
      </c>
      <c r="D15" s="17">
        <v>1474027.88</v>
      </c>
      <c r="E15" s="17">
        <v>0</v>
      </c>
      <c r="F15" s="124">
        <f>ROUND((D15+E15)/(C15/100),1)</f>
        <v>84.4</v>
      </c>
      <c r="G15" s="18">
        <v>1745750</v>
      </c>
      <c r="H15" s="17">
        <v>1651354</v>
      </c>
      <c r="I15" s="17">
        <v>0</v>
      </c>
      <c r="J15" s="124">
        <f>ROUND((H15+I15)/(G15/100),1)</f>
        <v>94.6</v>
      </c>
      <c r="K15" s="19">
        <v>1923202.86</v>
      </c>
      <c r="L15" s="17">
        <v>1923202.86</v>
      </c>
      <c r="M15" s="17">
        <v>0</v>
      </c>
      <c r="N15" s="163">
        <f>ROUND((L15+M15)/(K15/100),1)</f>
        <v>100</v>
      </c>
      <c r="O15" s="64">
        <f t="shared" si="0"/>
        <v>107.7</v>
      </c>
    </row>
    <row r="16" spans="1:15" ht="15.75" customHeight="1">
      <c r="A16" s="14" t="s">
        <v>28</v>
      </c>
      <c r="B16" s="15">
        <v>19751051</v>
      </c>
      <c r="C16" s="16">
        <v>20292121</v>
      </c>
      <c r="D16" s="17">
        <v>10064848.4</v>
      </c>
      <c r="E16" s="17">
        <v>66848</v>
      </c>
      <c r="F16" s="124">
        <f>ROUND((D16+E16)/(C16/100),1)</f>
        <v>49.9</v>
      </c>
      <c r="G16" s="18">
        <v>20292121</v>
      </c>
      <c r="H16" s="17">
        <v>14746334</v>
      </c>
      <c r="I16" s="17">
        <v>91386</v>
      </c>
      <c r="J16" s="124">
        <f>ROUND((H16+I16)/(G16/100),1)</f>
        <v>73.1</v>
      </c>
      <c r="K16" s="19">
        <v>20269408.4</v>
      </c>
      <c r="L16" s="17">
        <v>20114510.4</v>
      </c>
      <c r="M16" s="17">
        <v>154898</v>
      </c>
      <c r="N16" s="163">
        <f>ROUND((L16+M16)/(K16/100),1)</f>
        <v>100</v>
      </c>
      <c r="O16" s="64">
        <f t="shared" si="0"/>
        <v>102.6</v>
      </c>
    </row>
    <row r="17" spans="1:15" ht="15.75" customHeight="1">
      <c r="A17" s="14" t="s">
        <v>29</v>
      </c>
      <c r="B17" s="15"/>
      <c r="C17" s="16"/>
      <c r="D17" s="17"/>
      <c r="E17" s="17"/>
      <c r="F17" s="124" t="s">
        <v>21</v>
      </c>
      <c r="G17" s="18"/>
      <c r="H17" s="17"/>
      <c r="I17" s="17"/>
      <c r="J17" s="124" t="s">
        <v>21</v>
      </c>
      <c r="K17" s="19"/>
      <c r="L17" s="17"/>
      <c r="M17" s="17"/>
      <c r="N17" s="163" t="s">
        <v>21</v>
      </c>
      <c r="O17" s="64" t="e">
        <f t="shared" si="0"/>
        <v>#DIV/0!</v>
      </c>
    </row>
    <row r="18" spans="1:15" ht="15.75" customHeight="1">
      <c r="A18" s="14" t="s">
        <v>30</v>
      </c>
      <c r="B18" s="15"/>
      <c r="C18" s="16"/>
      <c r="D18" s="17"/>
      <c r="E18" s="17"/>
      <c r="F18" s="124" t="s">
        <v>21</v>
      </c>
      <c r="G18" s="18"/>
      <c r="H18" s="17"/>
      <c r="I18" s="17"/>
      <c r="J18" s="124" t="s">
        <v>21</v>
      </c>
      <c r="K18" s="19"/>
      <c r="L18" s="17"/>
      <c r="M18" s="17"/>
      <c r="N18" s="163" t="s">
        <v>21</v>
      </c>
      <c r="O18" s="64" t="e">
        <f t="shared" si="0"/>
        <v>#DIV/0!</v>
      </c>
    </row>
    <row r="19" spans="1:15" ht="15.75" customHeight="1">
      <c r="A19" s="14" t="s">
        <v>31</v>
      </c>
      <c r="B19" s="15"/>
      <c r="C19" s="16"/>
      <c r="D19" s="17"/>
      <c r="E19" s="17"/>
      <c r="F19" s="124" t="s">
        <v>21</v>
      </c>
      <c r="G19" s="18"/>
      <c r="H19" s="17"/>
      <c r="I19" s="17"/>
      <c r="J19" s="124" t="s">
        <v>21</v>
      </c>
      <c r="K19" s="19"/>
      <c r="L19" s="17"/>
      <c r="M19" s="17"/>
      <c r="N19" s="163" t="s">
        <v>21</v>
      </c>
      <c r="O19" s="64" t="e">
        <f t="shared" si="0"/>
        <v>#DIV/0!</v>
      </c>
    </row>
    <row r="20" spans="1:15" ht="15.75" customHeight="1">
      <c r="A20" s="14" t="s">
        <v>32</v>
      </c>
      <c r="B20" s="15"/>
      <c r="C20" s="16"/>
      <c r="D20" s="17"/>
      <c r="E20" s="17"/>
      <c r="F20" s="124" t="s">
        <v>21</v>
      </c>
      <c r="G20" s="18"/>
      <c r="H20" s="17"/>
      <c r="I20" s="17"/>
      <c r="J20" s="124" t="s">
        <v>21</v>
      </c>
      <c r="K20" s="19"/>
      <c r="L20" s="17"/>
      <c r="M20" s="17"/>
      <c r="N20" s="163" t="s">
        <v>21</v>
      </c>
      <c r="O20" s="64" t="e">
        <f t="shared" si="0"/>
        <v>#DIV/0!</v>
      </c>
    </row>
    <row r="21" spans="1:15" ht="15.75" customHeight="1">
      <c r="A21" s="14" t="s">
        <v>34</v>
      </c>
      <c r="B21" s="15"/>
      <c r="C21" s="16"/>
      <c r="D21" s="17"/>
      <c r="E21" s="17"/>
      <c r="F21" s="124" t="s">
        <v>21</v>
      </c>
      <c r="G21" s="18"/>
      <c r="H21" s="17"/>
      <c r="I21" s="17"/>
      <c r="J21" s="124" t="s">
        <v>21</v>
      </c>
      <c r="K21" s="19"/>
      <c r="L21" s="17"/>
      <c r="M21" s="17"/>
      <c r="N21" s="163" t="s">
        <v>21</v>
      </c>
      <c r="O21" s="64" t="e">
        <f t="shared" si="0"/>
        <v>#DIV/0!</v>
      </c>
    </row>
    <row r="22" spans="1:15" ht="15.75" customHeight="1">
      <c r="A22" s="14" t="s">
        <v>94</v>
      </c>
      <c r="B22" s="15"/>
      <c r="C22" s="16"/>
      <c r="D22" s="17"/>
      <c r="E22" s="17"/>
      <c r="F22" s="176" t="e">
        <f>ROUND((D22+E22)/(C22/100),1)</f>
        <v>#DIV/0!</v>
      </c>
      <c r="G22" s="18"/>
      <c r="H22" s="123"/>
      <c r="I22" s="123"/>
      <c r="J22" s="176" t="e">
        <f>ROUND((H22+I22)/(G22/100),1)</f>
        <v>#DIV/0!</v>
      </c>
      <c r="K22" s="19"/>
      <c r="L22" s="123"/>
      <c r="M22" s="123"/>
      <c r="N22" s="176" t="e">
        <f>ROUND((L22+M22)/(K22/100),1)</f>
        <v>#DIV/0!</v>
      </c>
      <c r="O22" s="64" t="e">
        <f t="shared" si="0"/>
        <v>#DIV/0!</v>
      </c>
    </row>
    <row r="23" spans="1:15" ht="15.75" customHeight="1">
      <c r="A23" s="14" t="s">
        <v>35</v>
      </c>
      <c r="B23" s="15">
        <v>62139</v>
      </c>
      <c r="C23" s="16">
        <v>62139</v>
      </c>
      <c r="D23" s="17">
        <v>20720</v>
      </c>
      <c r="E23" s="17"/>
      <c r="F23" s="124">
        <f>ROUND((D23+E23)/(C23/100),1)</f>
        <v>33.3</v>
      </c>
      <c r="G23" s="18">
        <v>62139</v>
      </c>
      <c r="H23" s="17">
        <v>35218</v>
      </c>
      <c r="I23" s="17">
        <v>0</v>
      </c>
      <c r="J23" s="124">
        <f>ROUND((H23+I23)/(G23/100),1)</f>
        <v>56.7</v>
      </c>
      <c r="K23" s="19">
        <v>62215</v>
      </c>
      <c r="L23" s="17">
        <v>61834</v>
      </c>
      <c r="M23" s="17">
        <v>381</v>
      </c>
      <c r="N23" s="163">
        <f>ROUND((L23+M23)/(K23/100),1)</f>
        <v>100</v>
      </c>
      <c r="O23" s="64">
        <f t="shared" si="0"/>
        <v>100.1</v>
      </c>
    </row>
    <row r="24" spans="1:15" ht="15.75" customHeight="1">
      <c r="A24" s="14" t="s">
        <v>36</v>
      </c>
      <c r="B24" s="15">
        <v>409746</v>
      </c>
      <c r="C24" s="16">
        <v>409746</v>
      </c>
      <c r="D24" s="17">
        <v>204873</v>
      </c>
      <c r="E24" s="17"/>
      <c r="F24" s="124">
        <f>ROUND((D24+E24)/(C24/100),1)</f>
        <v>50</v>
      </c>
      <c r="G24" s="18">
        <v>409746</v>
      </c>
      <c r="H24" s="17">
        <v>409746</v>
      </c>
      <c r="I24" s="17">
        <v>0</v>
      </c>
      <c r="J24" s="124">
        <f>ROUND((H24+I24)/(G24/100),1)</f>
        <v>100</v>
      </c>
      <c r="K24" s="19">
        <v>409746</v>
      </c>
      <c r="L24" s="17">
        <v>409746</v>
      </c>
      <c r="M24" s="17">
        <v>0</v>
      </c>
      <c r="N24" s="163">
        <f>ROUND((L24+M24)/(K24/100),1)</f>
        <v>100</v>
      </c>
      <c r="O24" s="64">
        <f t="shared" si="0"/>
        <v>100</v>
      </c>
    </row>
    <row r="25" spans="1:15" ht="15.75" customHeight="1">
      <c r="A25" s="14" t="s">
        <v>37</v>
      </c>
      <c r="B25" s="15"/>
      <c r="C25" s="16"/>
      <c r="D25" s="17"/>
      <c r="E25" s="17"/>
      <c r="F25" s="124" t="s">
        <v>21</v>
      </c>
      <c r="G25" s="18"/>
      <c r="H25" s="17"/>
      <c r="I25" s="17"/>
      <c r="J25" s="124" t="s">
        <v>21</v>
      </c>
      <c r="K25" s="19"/>
      <c r="L25" s="17"/>
      <c r="M25" s="17"/>
      <c r="N25" s="163" t="s">
        <v>21</v>
      </c>
      <c r="O25" s="64" t="e">
        <f t="shared" si="0"/>
        <v>#DIV/0!</v>
      </c>
    </row>
    <row r="26" spans="1:15" ht="15.75" customHeight="1">
      <c r="A26" s="14" t="s">
        <v>38</v>
      </c>
      <c r="B26" s="15"/>
      <c r="C26" s="16"/>
      <c r="D26" s="17"/>
      <c r="E26" s="17"/>
      <c r="F26" s="124" t="s">
        <v>21</v>
      </c>
      <c r="G26" s="18"/>
      <c r="H26" s="17"/>
      <c r="I26" s="17"/>
      <c r="J26" s="124" t="s">
        <v>21</v>
      </c>
      <c r="K26" s="19"/>
      <c r="L26" s="17"/>
      <c r="M26" s="17"/>
      <c r="N26" s="163" t="s">
        <v>21</v>
      </c>
      <c r="O26" s="64" t="e">
        <f t="shared" si="0"/>
        <v>#DIV/0!</v>
      </c>
    </row>
    <row r="27" spans="1:15" ht="15.75" customHeight="1">
      <c r="A27" s="14" t="s">
        <v>39</v>
      </c>
      <c r="B27" s="15"/>
      <c r="C27" s="16"/>
      <c r="D27" s="17"/>
      <c r="E27" s="17"/>
      <c r="F27" s="124" t="s">
        <v>21</v>
      </c>
      <c r="G27" s="18"/>
      <c r="H27" s="17"/>
      <c r="I27" s="17"/>
      <c r="J27" s="124" t="s">
        <v>21</v>
      </c>
      <c r="K27" s="19"/>
      <c r="L27" s="17"/>
      <c r="M27" s="17"/>
      <c r="N27" s="163" t="s">
        <v>21</v>
      </c>
      <c r="O27" s="64" t="e">
        <f t="shared" si="0"/>
        <v>#DIV/0!</v>
      </c>
    </row>
    <row r="28" spans="1:15" ht="15.75" customHeight="1">
      <c r="A28" s="14" t="s">
        <v>40</v>
      </c>
      <c r="B28" s="15"/>
      <c r="C28" s="16"/>
      <c r="D28" s="17"/>
      <c r="E28" s="17"/>
      <c r="F28" s="124" t="s">
        <v>21</v>
      </c>
      <c r="G28" s="18"/>
      <c r="H28" s="17"/>
      <c r="I28" s="17"/>
      <c r="J28" s="124" t="s">
        <v>21</v>
      </c>
      <c r="K28" s="19"/>
      <c r="L28" s="17"/>
      <c r="M28" s="17"/>
      <c r="N28" s="163" t="s">
        <v>21</v>
      </c>
      <c r="O28" s="64" t="e">
        <f t="shared" si="0"/>
        <v>#DIV/0!</v>
      </c>
    </row>
    <row r="29" spans="1:15" ht="15.75" customHeight="1">
      <c r="A29" s="14" t="s">
        <v>41</v>
      </c>
      <c r="B29" s="15"/>
      <c r="C29" s="16"/>
      <c r="D29" s="17"/>
      <c r="E29" s="17"/>
      <c r="F29" s="124" t="s">
        <v>21</v>
      </c>
      <c r="G29" s="18"/>
      <c r="H29" s="17"/>
      <c r="I29" s="17"/>
      <c r="J29" s="124" t="s">
        <v>21</v>
      </c>
      <c r="K29" s="19"/>
      <c r="L29" s="17"/>
      <c r="M29" s="17"/>
      <c r="N29" s="163" t="s">
        <v>21</v>
      </c>
      <c r="O29" s="64" t="e">
        <f t="shared" si="0"/>
        <v>#DIV/0!</v>
      </c>
    </row>
    <row r="30" spans="1:15" ht="15.75" customHeight="1">
      <c r="A30" s="14" t="s">
        <v>42</v>
      </c>
      <c r="B30" s="20"/>
      <c r="C30" s="21"/>
      <c r="D30" s="22"/>
      <c r="E30" s="22"/>
      <c r="F30" s="156" t="s">
        <v>21</v>
      </c>
      <c r="G30" s="23"/>
      <c r="H30" s="22"/>
      <c r="I30" s="22"/>
      <c r="J30" s="156" t="s">
        <v>21</v>
      </c>
      <c r="K30" s="24"/>
      <c r="L30" s="22"/>
      <c r="M30" s="22"/>
      <c r="N30" s="164" t="s">
        <v>21</v>
      </c>
      <c r="O30" s="64" t="e">
        <f t="shared" si="0"/>
        <v>#DIV/0!</v>
      </c>
    </row>
    <row r="31" spans="1:15" ht="15.75" customHeight="1">
      <c r="A31" s="14" t="s">
        <v>33</v>
      </c>
      <c r="B31" s="64"/>
      <c r="C31" s="65"/>
      <c r="D31" s="232"/>
      <c r="E31" s="232"/>
      <c r="F31" s="176" t="e">
        <f>ROUND((D31+E31)/(C31/100),1)</f>
        <v>#DIV/0!</v>
      </c>
      <c r="G31" s="266"/>
      <c r="H31" s="232"/>
      <c r="I31" s="232"/>
      <c r="J31" s="176" t="e">
        <f>ROUND((H31+I31)/(G31/100),1)</f>
        <v>#DIV/0!</v>
      </c>
      <c r="K31" s="159"/>
      <c r="L31" s="232"/>
      <c r="M31" s="232"/>
      <c r="N31" s="176" t="e">
        <f>ROUND((L31+M31)/(K31/100),1)</f>
        <v>#DIV/0!</v>
      </c>
      <c r="O31" s="64" t="e">
        <f t="shared" si="0"/>
        <v>#DIV/0!</v>
      </c>
    </row>
    <row r="32" spans="1:15" ht="15.75" customHeight="1" thickBot="1">
      <c r="A32" s="25" t="s">
        <v>43</v>
      </c>
      <c r="B32" s="26">
        <v>31000</v>
      </c>
      <c r="C32" s="27">
        <v>31000</v>
      </c>
      <c r="D32" s="22">
        <v>16786</v>
      </c>
      <c r="E32" s="22"/>
      <c r="F32" s="156">
        <f>ROUND((D32+E32)/(C32/100),1)</f>
        <v>54.1</v>
      </c>
      <c r="G32" s="22">
        <v>31000</v>
      </c>
      <c r="H32" s="22">
        <v>20637</v>
      </c>
      <c r="I32" s="22">
        <v>0</v>
      </c>
      <c r="J32" s="156">
        <f>ROUND((H32+I32)/(G32/100),1)</f>
        <v>66.6</v>
      </c>
      <c r="K32" s="22">
        <v>29605</v>
      </c>
      <c r="L32" s="22">
        <v>29605</v>
      </c>
      <c r="M32" s="22">
        <v>0</v>
      </c>
      <c r="N32" s="164">
        <f>ROUND((L32+M32)/(K32/100),1)</f>
        <v>100</v>
      </c>
      <c r="O32" s="74">
        <f t="shared" si="0"/>
        <v>95.5</v>
      </c>
    </row>
    <row r="33" spans="1:15" ht="15.75" customHeight="1" thickBot="1">
      <c r="A33" s="28" t="s">
        <v>44</v>
      </c>
      <c r="B33" s="29">
        <f>SUM(B5:B32)</f>
        <v>30473166</v>
      </c>
      <c r="C33" s="30">
        <f>SUM(C5:C32)</f>
        <v>30874199</v>
      </c>
      <c r="D33" s="31">
        <f>SUM(D5:D32)</f>
        <v>15709975.780000001</v>
      </c>
      <c r="E33" s="32">
        <f>SUM(E5:E32)</f>
        <v>183540.26</v>
      </c>
      <c r="F33" s="157">
        <f>ROUND((D33+E33)/(C33/100),1)</f>
        <v>51.5</v>
      </c>
      <c r="G33" s="29">
        <f>SUM(G5:G32)</f>
        <v>30874199</v>
      </c>
      <c r="H33" s="29">
        <f>SUM(H5:H32)</f>
        <v>22210540.13</v>
      </c>
      <c r="I33" s="29">
        <f>SUM(I5:I32)</f>
        <v>221748.25</v>
      </c>
      <c r="J33" s="157">
        <f>ROUND((H33+I33)/(G33/100),1)</f>
        <v>72.7</v>
      </c>
      <c r="K33" s="29">
        <f>SUM(K5:K32)</f>
        <v>31740424.22</v>
      </c>
      <c r="L33" s="29">
        <f>SUM(L5:L32)</f>
        <v>31215355.209999997</v>
      </c>
      <c r="M33" s="29">
        <f>SUM(M5:M32)</f>
        <v>525069.01</v>
      </c>
      <c r="N33" s="157">
        <f>ROUND((L33+M33)/(K33/100),1)</f>
        <v>100</v>
      </c>
      <c r="O33" s="92">
        <f t="shared" si="0"/>
        <v>104.2</v>
      </c>
    </row>
    <row r="34" spans="1:14" ht="15.75" customHeight="1">
      <c r="A34" s="50"/>
      <c r="B34" s="52"/>
      <c r="C34" s="52"/>
      <c r="D34" s="52"/>
      <c r="E34" s="52"/>
      <c r="F34" s="51"/>
      <c r="G34" s="52"/>
      <c r="H34" s="52"/>
      <c r="I34" s="52"/>
      <c r="J34" s="51"/>
      <c r="K34" s="52"/>
      <c r="L34" s="52"/>
      <c r="M34" s="52"/>
      <c r="N34" s="51"/>
    </row>
    <row r="35" spans="1:14" ht="15.75" customHeight="1">
      <c r="A35" s="50"/>
      <c r="B35" s="52"/>
      <c r="C35" s="52"/>
      <c r="D35" s="52"/>
      <c r="E35" s="52"/>
      <c r="F35" s="51"/>
      <c r="G35" s="52"/>
      <c r="H35" s="52"/>
      <c r="I35" s="52"/>
      <c r="J35" s="51"/>
      <c r="K35" s="52"/>
      <c r="L35" s="52"/>
      <c r="M35" s="52"/>
      <c r="N35" s="51"/>
    </row>
    <row r="36" spans="1:14" ht="15.75" customHeight="1" thickBot="1">
      <c r="A36" s="35" t="s">
        <v>45</v>
      </c>
      <c r="B36" s="36"/>
      <c r="E36" s="52"/>
      <c r="F36" s="51"/>
      <c r="G36" s="52"/>
      <c r="H36" s="52"/>
      <c r="I36" s="52"/>
      <c r="J36" s="51"/>
      <c r="K36" s="52"/>
      <c r="L36" s="52"/>
      <c r="M36" s="52"/>
      <c r="N36" s="51"/>
    </row>
    <row r="37" spans="1:14" ht="15.75" customHeight="1" thickBot="1">
      <c r="A37" s="37"/>
      <c r="B37" s="38" t="s">
        <v>10</v>
      </c>
      <c r="C37" s="39" t="s">
        <v>14</v>
      </c>
      <c r="D37" s="40" t="s">
        <v>15</v>
      </c>
      <c r="E37" s="52"/>
      <c r="F37" s="51"/>
      <c r="G37" s="52"/>
      <c r="H37" s="52"/>
      <c r="I37" s="52"/>
      <c r="J37" s="51"/>
      <c r="K37" s="52"/>
      <c r="L37" s="52"/>
      <c r="M37" s="52"/>
      <c r="N37" s="51"/>
    </row>
    <row r="38" spans="1:14" ht="15.75" customHeight="1">
      <c r="A38" s="41" t="s">
        <v>46</v>
      </c>
      <c r="B38" s="42">
        <v>2396944.31</v>
      </c>
      <c r="C38" s="11">
        <v>2192071.31</v>
      </c>
      <c r="D38" s="43">
        <v>2192071.31</v>
      </c>
      <c r="E38" s="52"/>
      <c r="F38" s="51"/>
      <c r="G38" s="52"/>
      <c r="H38" s="52"/>
      <c r="I38" s="52"/>
      <c r="J38" s="51"/>
      <c r="K38" s="52"/>
      <c r="L38" s="52"/>
      <c r="M38" s="52"/>
      <c r="N38" s="51"/>
    </row>
    <row r="39" spans="1:14" ht="15.75" customHeight="1">
      <c r="A39" s="41" t="s">
        <v>47</v>
      </c>
      <c r="B39" s="44">
        <v>160042</v>
      </c>
      <c r="C39" s="17">
        <v>160042</v>
      </c>
      <c r="D39" s="45">
        <v>160042</v>
      </c>
      <c r="E39" s="52"/>
      <c r="F39" s="51"/>
      <c r="G39" s="52"/>
      <c r="H39" s="52"/>
      <c r="I39" s="52"/>
      <c r="J39" s="51"/>
      <c r="K39" s="52"/>
      <c r="L39" s="52"/>
      <c r="M39" s="52"/>
      <c r="N39" s="51"/>
    </row>
    <row r="40" spans="1:14" ht="15.75" customHeight="1">
      <c r="A40" s="41" t="s">
        <v>48</v>
      </c>
      <c r="B40" s="44">
        <v>619798.15</v>
      </c>
      <c r="C40" s="17">
        <v>677646.15</v>
      </c>
      <c r="D40" s="45">
        <v>693071.15</v>
      </c>
      <c r="E40" s="52"/>
      <c r="F40" s="51"/>
      <c r="G40" s="52"/>
      <c r="H40" s="52"/>
      <c r="I40" s="52"/>
      <c r="J40" s="51"/>
      <c r="K40" s="52"/>
      <c r="L40" s="52"/>
      <c r="M40" s="52"/>
      <c r="N40" s="51"/>
    </row>
    <row r="41" spans="1:14" ht="15.75" customHeight="1">
      <c r="A41" s="41" t="s">
        <v>49</v>
      </c>
      <c r="B41" s="44">
        <v>87951.01</v>
      </c>
      <c r="C41" s="17">
        <v>87951.01</v>
      </c>
      <c r="D41" s="45">
        <v>87951.01</v>
      </c>
      <c r="E41" s="52"/>
      <c r="F41" s="51"/>
      <c r="G41" s="52"/>
      <c r="H41" s="52"/>
      <c r="I41" s="52"/>
      <c r="J41" s="51"/>
      <c r="K41" s="52"/>
      <c r="L41" s="52"/>
      <c r="M41" s="52"/>
      <c r="N41" s="51"/>
    </row>
    <row r="42" spans="1:14" ht="15.75" customHeight="1">
      <c r="A42" s="41" t="s">
        <v>50</v>
      </c>
      <c r="B42" s="44">
        <v>0</v>
      </c>
      <c r="C42" s="17">
        <v>0</v>
      </c>
      <c r="D42" s="45">
        <v>451967.2</v>
      </c>
      <c r="E42" s="52"/>
      <c r="F42" s="51"/>
      <c r="G42" s="52"/>
      <c r="H42" s="52"/>
      <c r="I42" s="52"/>
      <c r="J42" s="51"/>
      <c r="K42" s="52"/>
      <c r="L42" s="52"/>
      <c r="M42" s="52"/>
      <c r="N42" s="51"/>
    </row>
    <row r="43" spans="1:14" ht="15.75" customHeight="1" thickBot="1">
      <c r="A43" s="46" t="s">
        <v>51</v>
      </c>
      <c r="B43" s="47">
        <v>742388.21</v>
      </c>
      <c r="C43" s="48">
        <v>947261.21</v>
      </c>
      <c r="D43" s="49">
        <v>932746.67</v>
      </c>
      <c r="E43" s="52"/>
      <c r="F43" s="51"/>
      <c r="G43" s="52"/>
      <c r="H43" s="52"/>
      <c r="I43" s="52"/>
      <c r="J43" s="51"/>
      <c r="K43" s="52"/>
      <c r="L43" s="52"/>
      <c r="M43" s="52"/>
      <c r="N43" s="51"/>
    </row>
    <row r="44" spans="1:14" ht="15.75" customHeight="1">
      <c r="A44" s="50"/>
      <c r="B44" s="52"/>
      <c r="C44" s="52"/>
      <c r="D44" s="52"/>
      <c r="E44" s="52"/>
      <c r="F44" s="51"/>
      <c r="G44" s="52"/>
      <c r="H44" s="52"/>
      <c r="I44" s="52"/>
      <c r="J44" s="51"/>
      <c r="K44" s="52"/>
      <c r="L44" s="52"/>
      <c r="M44" s="52"/>
      <c r="N44" s="51"/>
    </row>
    <row r="45" spans="1:14" ht="15.75" customHeight="1">
      <c r="A45" s="50"/>
      <c r="B45" s="52"/>
      <c r="C45" s="52"/>
      <c r="D45" s="52"/>
      <c r="E45" s="52"/>
      <c r="F45" s="51"/>
      <c r="G45" s="52"/>
      <c r="H45" s="52"/>
      <c r="I45" s="52"/>
      <c r="J45" s="51"/>
      <c r="K45" s="52"/>
      <c r="L45" s="52"/>
      <c r="M45" s="52"/>
      <c r="N45" s="51"/>
    </row>
    <row r="46" spans="1:14" ht="15.75" customHeight="1">
      <c r="A46" s="50"/>
      <c r="B46" s="52"/>
      <c r="C46" s="52"/>
      <c r="D46" s="52"/>
      <c r="E46" s="52"/>
      <c r="F46" s="51"/>
      <c r="G46" s="52"/>
      <c r="H46" s="52"/>
      <c r="I46" s="52"/>
      <c r="J46" s="51"/>
      <c r="K46" s="52"/>
      <c r="L46" s="52"/>
      <c r="M46" s="52"/>
      <c r="N46" s="51"/>
    </row>
    <row r="47" spans="1:14" ht="15" customHeight="1" thickBot="1">
      <c r="A47" s="1" t="s">
        <v>52</v>
      </c>
      <c r="B47" s="2" t="s">
        <v>1</v>
      </c>
      <c r="C47" s="2"/>
      <c r="F47" s="2"/>
      <c r="G47" s="2"/>
      <c r="J47" s="2"/>
      <c r="K47" s="2"/>
      <c r="N47" s="2"/>
    </row>
    <row r="48" spans="1:15" s="166" customFormat="1" ht="15" customHeight="1">
      <c r="A48" s="187" t="s">
        <v>2</v>
      </c>
      <c r="B48" s="202" t="s">
        <v>3</v>
      </c>
      <c r="C48" s="207" t="s">
        <v>4</v>
      </c>
      <c r="D48" s="203" t="s">
        <v>5</v>
      </c>
      <c r="E48" s="221"/>
      <c r="F48" s="202" t="s">
        <v>6</v>
      </c>
      <c r="G48" s="203" t="s">
        <v>4</v>
      </c>
      <c r="H48" s="204" t="s">
        <v>7</v>
      </c>
      <c r="I48" s="222"/>
      <c r="J48" s="202" t="s">
        <v>6</v>
      </c>
      <c r="K48" s="223" t="s">
        <v>4</v>
      </c>
      <c r="L48" s="204" t="s">
        <v>8</v>
      </c>
      <c r="M48" s="222"/>
      <c r="N48" s="224" t="s">
        <v>6</v>
      </c>
      <c r="O48" s="193" t="s">
        <v>91</v>
      </c>
    </row>
    <row r="49" spans="1:15" s="166" customFormat="1" ht="15" customHeight="1" thickBot="1">
      <c r="A49" s="194"/>
      <c r="B49" s="213" t="s">
        <v>9</v>
      </c>
      <c r="C49" s="217" t="s">
        <v>10</v>
      </c>
      <c r="D49" s="214" t="s">
        <v>11</v>
      </c>
      <c r="E49" s="216" t="s">
        <v>12</v>
      </c>
      <c r="F49" s="213" t="s">
        <v>13</v>
      </c>
      <c r="G49" s="214" t="s">
        <v>14</v>
      </c>
      <c r="H49" s="215" t="s">
        <v>11</v>
      </c>
      <c r="I49" s="225" t="s">
        <v>12</v>
      </c>
      <c r="J49" s="213" t="s">
        <v>13</v>
      </c>
      <c r="K49" s="226" t="s">
        <v>15</v>
      </c>
      <c r="L49" s="215" t="s">
        <v>11</v>
      </c>
      <c r="M49" s="225" t="s">
        <v>12</v>
      </c>
      <c r="N49" s="227" t="s">
        <v>13</v>
      </c>
      <c r="O49" s="199" t="s">
        <v>92</v>
      </c>
    </row>
    <row r="50" spans="1:15" ht="15" customHeight="1">
      <c r="A50" s="54" t="s">
        <v>53</v>
      </c>
      <c r="B50" s="55"/>
      <c r="C50" s="56"/>
      <c r="D50" s="57"/>
      <c r="E50" s="58"/>
      <c r="F50" s="128" t="s">
        <v>21</v>
      </c>
      <c r="G50" s="56"/>
      <c r="H50" s="57"/>
      <c r="I50" s="58"/>
      <c r="J50" s="128" t="s">
        <v>21</v>
      </c>
      <c r="K50" s="60"/>
      <c r="L50" s="61"/>
      <c r="M50" s="62"/>
      <c r="N50" s="158" t="s">
        <v>21</v>
      </c>
      <c r="O50" s="128" t="e">
        <f>ROUND((L50+M50)/(B50/100),1)</f>
        <v>#DIV/0!</v>
      </c>
    </row>
    <row r="51" spans="1:15" ht="15" customHeight="1">
      <c r="A51" s="63" t="s">
        <v>54</v>
      </c>
      <c r="B51" s="64">
        <v>5175900</v>
      </c>
      <c r="C51" s="65">
        <v>5353675</v>
      </c>
      <c r="D51" s="66">
        <v>3175269.02</v>
      </c>
      <c r="E51" s="67">
        <v>318597</v>
      </c>
      <c r="F51" s="64">
        <f>ROUND((D51+E51)/(C51/100),1)</f>
        <v>65.3</v>
      </c>
      <c r="G51" s="69">
        <v>5353675</v>
      </c>
      <c r="H51" s="70">
        <v>3779255</v>
      </c>
      <c r="I51" s="71">
        <v>372886</v>
      </c>
      <c r="J51" s="64">
        <f>ROUND((H51+I51)/(G51/100),1)</f>
        <v>77.6</v>
      </c>
      <c r="K51" s="72">
        <v>5472622.63</v>
      </c>
      <c r="L51" s="66">
        <v>4945983.63</v>
      </c>
      <c r="M51" s="67">
        <v>526639</v>
      </c>
      <c r="N51" s="159">
        <f>ROUND((L51+M51)/(K51/100),1)</f>
        <v>100</v>
      </c>
      <c r="O51" s="64">
        <f>ROUND((L51+M51)/(B51/100),1)</f>
        <v>105.7</v>
      </c>
    </row>
    <row r="52" spans="1:15" ht="15" customHeight="1">
      <c r="A52" s="63" t="s">
        <v>55</v>
      </c>
      <c r="B52" s="64"/>
      <c r="C52" s="65"/>
      <c r="D52" s="66"/>
      <c r="E52" s="67"/>
      <c r="F52" s="64" t="s">
        <v>21</v>
      </c>
      <c r="G52" s="69"/>
      <c r="H52" s="70"/>
      <c r="I52" s="71"/>
      <c r="J52" s="64" t="s">
        <v>21</v>
      </c>
      <c r="K52" s="72"/>
      <c r="L52" s="66"/>
      <c r="M52" s="67"/>
      <c r="N52" s="159" t="s">
        <v>21</v>
      </c>
      <c r="O52" s="64" t="e">
        <f aca="true" t="shared" si="1" ref="O52:O81">ROUND((L52+M52)/(B52/100),1)</f>
        <v>#DIV/0!</v>
      </c>
    </row>
    <row r="53" spans="1:15" ht="15" customHeight="1">
      <c r="A53" s="63" t="s">
        <v>56</v>
      </c>
      <c r="B53" s="64"/>
      <c r="C53" s="65"/>
      <c r="D53" s="66"/>
      <c r="E53" s="67"/>
      <c r="F53" s="64" t="s">
        <v>21</v>
      </c>
      <c r="G53" s="69"/>
      <c r="H53" s="70"/>
      <c r="I53" s="71"/>
      <c r="J53" s="64" t="s">
        <v>21</v>
      </c>
      <c r="K53" s="72"/>
      <c r="L53" s="66"/>
      <c r="M53" s="67"/>
      <c r="N53" s="159" t="s">
        <v>21</v>
      </c>
      <c r="O53" s="64" t="e">
        <f t="shared" si="1"/>
        <v>#DIV/0!</v>
      </c>
    </row>
    <row r="54" spans="1:15" ht="15" customHeight="1">
      <c r="A54" s="63" t="s">
        <v>57</v>
      </c>
      <c r="B54" s="64"/>
      <c r="C54" s="65"/>
      <c r="D54" s="66"/>
      <c r="E54" s="67"/>
      <c r="F54" s="64" t="s">
        <v>21</v>
      </c>
      <c r="G54" s="69"/>
      <c r="H54" s="70"/>
      <c r="I54" s="71"/>
      <c r="J54" s="64" t="s">
        <v>21</v>
      </c>
      <c r="K54" s="72"/>
      <c r="L54" s="66"/>
      <c r="M54" s="67"/>
      <c r="N54" s="159" t="s">
        <v>21</v>
      </c>
      <c r="O54" s="64" t="e">
        <f t="shared" si="1"/>
        <v>#DIV/0!</v>
      </c>
    </row>
    <row r="55" spans="1:15" ht="15" customHeight="1">
      <c r="A55" s="63" t="s">
        <v>58</v>
      </c>
      <c r="B55" s="64"/>
      <c r="C55" s="65"/>
      <c r="D55" s="66"/>
      <c r="E55" s="67"/>
      <c r="F55" s="64" t="s">
        <v>21</v>
      </c>
      <c r="G55" s="69"/>
      <c r="H55" s="70"/>
      <c r="I55" s="71"/>
      <c r="J55" s="64" t="s">
        <v>21</v>
      </c>
      <c r="K55" s="72"/>
      <c r="L55" s="66"/>
      <c r="M55" s="67"/>
      <c r="N55" s="159" t="s">
        <v>21</v>
      </c>
      <c r="O55" s="64" t="e">
        <f t="shared" si="1"/>
        <v>#DIV/0!</v>
      </c>
    </row>
    <row r="56" spans="1:15" ht="15" customHeight="1">
      <c r="A56" s="63" t="s">
        <v>59</v>
      </c>
      <c r="B56" s="64"/>
      <c r="C56" s="65"/>
      <c r="D56" s="66"/>
      <c r="E56" s="67"/>
      <c r="F56" s="64" t="s">
        <v>21</v>
      </c>
      <c r="G56" s="69"/>
      <c r="H56" s="70"/>
      <c r="I56" s="71"/>
      <c r="J56" s="64" t="s">
        <v>21</v>
      </c>
      <c r="K56" s="72"/>
      <c r="L56" s="66"/>
      <c r="M56" s="67"/>
      <c r="N56" s="159" t="s">
        <v>21</v>
      </c>
      <c r="O56" s="64" t="e">
        <f t="shared" si="1"/>
        <v>#DIV/0!</v>
      </c>
    </row>
    <row r="57" spans="1:15" ht="15" customHeight="1">
      <c r="A57" s="63" t="s">
        <v>60</v>
      </c>
      <c r="B57" s="64"/>
      <c r="C57" s="65"/>
      <c r="D57" s="66"/>
      <c r="E57" s="67"/>
      <c r="F57" s="64" t="s">
        <v>21</v>
      </c>
      <c r="G57" s="69"/>
      <c r="H57" s="70"/>
      <c r="I57" s="71"/>
      <c r="J57" s="64" t="s">
        <v>21</v>
      </c>
      <c r="K57" s="72"/>
      <c r="L57" s="66"/>
      <c r="M57" s="67"/>
      <c r="N57" s="159" t="s">
        <v>21</v>
      </c>
      <c r="O57" s="64" t="e">
        <f t="shared" si="1"/>
        <v>#DIV/0!</v>
      </c>
    </row>
    <row r="58" spans="1:15" ht="15" customHeight="1">
      <c r="A58" s="63" t="s">
        <v>61</v>
      </c>
      <c r="B58" s="64"/>
      <c r="C58" s="65"/>
      <c r="D58" s="66"/>
      <c r="E58" s="67"/>
      <c r="F58" s="64" t="s">
        <v>21</v>
      </c>
      <c r="G58" s="69"/>
      <c r="H58" s="70"/>
      <c r="I58" s="71"/>
      <c r="J58" s="64" t="s">
        <v>21</v>
      </c>
      <c r="K58" s="72"/>
      <c r="L58" s="66"/>
      <c r="M58" s="67"/>
      <c r="N58" s="159" t="s">
        <v>21</v>
      </c>
      <c r="O58" s="64" t="e">
        <f t="shared" si="1"/>
        <v>#DIV/0!</v>
      </c>
    </row>
    <row r="59" spans="1:15" ht="15" customHeight="1">
      <c r="A59" s="63" t="s">
        <v>62</v>
      </c>
      <c r="B59" s="64"/>
      <c r="C59" s="65"/>
      <c r="D59" s="66"/>
      <c r="E59" s="67"/>
      <c r="F59" s="64" t="s">
        <v>21</v>
      </c>
      <c r="G59" s="69"/>
      <c r="H59" s="70"/>
      <c r="I59" s="71"/>
      <c r="J59" s="64" t="s">
        <v>21</v>
      </c>
      <c r="K59" s="72"/>
      <c r="L59" s="66"/>
      <c r="M59" s="67"/>
      <c r="N59" s="159" t="s">
        <v>21</v>
      </c>
      <c r="O59" s="64" t="e">
        <f t="shared" si="1"/>
        <v>#DIV/0!</v>
      </c>
    </row>
    <row r="60" spans="1:15" ht="15" customHeight="1">
      <c r="A60" s="63" t="s">
        <v>63</v>
      </c>
      <c r="B60" s="64"/>
      <c r="C60" s="65"/>
      <c r="D60" s="66"/>
      <c r="E60" s="67"/>
      <c r="F60" s="64" t="s">
        <v>21</v>
      </c>
      <c r="G60" s="69"/>
      <c r="H60" s="70"/>
      <c r="I60" s="71"/>
      <c r="J60" s="64" t="s">
        <v>21</v>
      </c>
      <c r="K60" s="72"/>
      <c r="L60" s="66"/>
      <c r="M60" s="67"/>
      <c r="N60" s="159" t="s">
        <v>21</v>
      </c>
      <c r="O60" s="64" t="e">
        <f t="shared" si="1"/>
        <v>#DIV/0!</v>
      </c>
    </row>
    <row r="61" spans="1:15" ht="15" customHeight="1">
      <c r="A61" s="63" t="s">
        <v>64</v>
      </c>
      <c r="B61" s="64"/>
      <c r="C61" s="65"/>
      <c r="D61" s="66"/>
      <c r="E61" s="67"/>
      <c r="F61" s="64" t="s">
        <v>21</v>
      </c>
      <c r="G61" s="69"/>
      <c r="H61" s="70"/>
      <c r="I61" s="71"/>
      <c r="J61" s="64" t="s">
        <v>21</v>
      </c>
      <c r="K61" s="72"/>
      <c r="L61" s="66"/>
      <c r="M61" s="67"/>
      <c r="N61" s="159" t="s">
        <v>21</v>
      </c>
      <c r="O61" s="64" t="e">
        <f t="shared" si="1"/>
        <v>#DIV/0!</v>
      </c>
    </row>
    <row r="62" spans="1:15" ht="15" customHeight="1">
      <c r="A62" s="63" t="s">
        <v>65</v>
      </c>
      <c r="B62" s="64"/>
      <c r="C62" s="65"/>
      <c r="D62" s="66"/>
      <c r="E62" s="67"/>
      <c r="F62" s="64" t="s">
        <v>21</v>
      </c>
      <c r="G62" s="69"/>
      <c r="H62" s="70"/>
      <c r="I62" s="71"/>
      <c r="J62" s="64" t="s">
        <v>21</v>
      </c>
      <c r="K62" s="72"/>
      <c r="L62" s="66"/>
      <c r="M62" s="67"/>
      <c r="N62" s="159" t="s">
        <v>21</v>
      </c>
      <c r="O62" s="64" t="e">
        <f t="shared" si="1"/>
        <v>#DIV/0!</v>
      </c>
    </row>
    <row r="63" spans="1:15" ht="15" customHeight="1">
      <c r="A63" s="63" t="s">
        <v>66</v>
      </c>
      <c r="B63" s="64"/>
      <c r="C63" s="65"/>
      <c r="D63" s="66"/>
      <c r="E63" s="67"/>
      <c r="F63" s="64" t="s">
        <v>21</v>
      </c>
      <c r="G63" s="69"/>
      <c r="H63" s="70"/>
      <c r="I63" s="71"/>
      <c r="J63" s="64" t="s">
        <v>21</v>
      </c>
      <c r="K63" s="72"/>
      <c r="L63" s="66"/>
      <c r="M63" s="67"/>
      <c r="N63" s="159" t="s">
        <v>21</v>
      </c>
      <c r="O63" s="64" t="e">
        <f t="shared" si="1"/>
        <v>#DIV/0!</v>
      </c>
    </row>
    <row r="64" spans="1:15" ht="15" customHeight="1">
      <c r="A64" s="63" t="s">
        <v>67</v>
      </c>
      <c r="B64" s="64"/>
      <c r="C64" s="65"/>
      <c r="D64" s="66"/>
      <c r="E64" s="67"/>
      <c r="F64" s="64" t="s">
        <v>21</v>
      </c>
      <c r="G64" s="69"/>
      <c r="H64" s="70"/>
      <c r="I64" s="71"/>
      <c r="J64" s="64" t="s">
        <v>21</v>
      </c>
      <c r="K64" s="72"/>
      <c r="L64" s="66"/>
      <c r="M64" s="67"/>
      <c r="N64" s="159" t="s">
        <v>21</v>
      </c>
      <c r="O64" s="64" t="e">
        <f t="shared" si="1"/>
        <v>#DIV/0!</v>
      </c>
    </row>
    <row r="65" spans="1:15" ht="15" customHeight="1">
      <c r="A65" s="63" t="s">
        <v>68</v>
      </c>
      <c r="B65" s="64">
        <v>850000</v>
      </c>
      <c r="C65" s="65">
        <v>783764</v>
      </c>
      <c r="D65" s="66">
        <v>243764</v>
      </c>
      <c r="E65" s="67"/>
      <c r="F65" s="64">
        <f>ROUND((D65+E65)/(C65/100),1)</f>
        <v>31.1</v>
      </c>
      <c r="G65" s="69">
        <v>783764</v>
      </c>
      <c r="H65" s="70">
        <v>243764</v>
      </c>
      <c r="I65" s="71"/>
      <c r="J65" s="64">
        <f>ROUND((H65+I65)/(G65/100),1)</f>
        <v>31.1</v>
      </c>
      <c r="K65" s="72">
        <v>563897.21</v>
      </c>
      <c r="L65" s="66">
        <v>563897.21</v>
      </c>
      <c r="M65" s="67"/>
      <c r="N65" s="159">
        <f>ROUND((L65+M65)/(K65/100),1)</f>
        <v>100</v>
      </c>
      <c r="O65" s="64">
        <f t="shared" si="1"/>
        <v>66.3</v>
      </c>
    </row>
    <row r="66" spans="1:15" ht="15" customHeight="1">
      <c r="A66" s="63" t="s">
        <v>69</v>
      </c>
      <c r="B66" s="64">
        <v>124368</v>
      </c>
      <c r="C66" s="65">
        <v>124368</v>
      </c>
      <c r="D66" s="66">
        <v>124368</v>
      </c>
      <c r="E66" s="67"/>
      <c r="F66" s="64">
        <f>ROUND((D66+E66)/(C66/100),1)</f>
        <v>100</v>
      </c>
      <c r="G66" s="69">
        <v>124368</v>
      </c>
      <c r="H66" s="70">
        <v>124368</v>
      </c>
      <c r="I66" s="71"/>
      <c r="J66" s="64">
        <f>ROUND((H66+I66)/(G66/100),1)</f>
        <v>100</v>
      </c>
      <c r="K66" s="72">
        <v>124368</v>
      </c>
      <c r="L66" s="66">
        <v>124368</v>
      </c>
      <c r="M66" s="67"/>
      <c r="N66" s="159">
        <f>ROUND((L66+M66)/(K66/100),1)</f>
        <v>100</v>
      </c>
      <c r="O66" s="64">
        <f t="shared" si="1"/>
        <v>100</v>
      </c>
    </row>
    <row r="67" spans="1:15" ht="15" customHeight="1">
      <c r="A67" s="63" t="s">
        <v>70</v>
      </c>
      <c r="B67" s="64">
        <v>31300</v>
      </c>
      <c r="C67" s="65">
        <v>31300</v>
      </c>
      <c r="D67" s="66">
        <v>12000.46</v>
      </c>
      <c r="E67" s="67"/>
      <c r="F67" s="64">
        <f>ROUND((D67+E67)/(C67/100),1)</f>
        <v>38.3</v>
      </c>
      <c r="G67" s="69">
        <v>31300</v>
      </c>
      <c r="H67" s="70">
        <v>19595</v>
      </c>
      <c r="I67" s="71"/>
      <c r="J67" s="64">
        <f>ROUND((H67+I67)/(G67/100),1)</f>
        <v>62.6</v>
      </c>
      <c r="K67" s="72">
        <v>26823.17</v>
      </c>
      <c r="L67" s="66">
        <v>26823.17</v>
      </c>
      <c r="M67" s="67"/>
      <c r="N67" s="159">
        <f>ROUND((L67+M67)/(K67/100),1)</f>
        <v>100</v>
      </c>
      <c r="O67" s="64">
        <f t="shared" si="1"/>
        <v>85.7</v>
      </c>
    </row>
    <row r="68" spans="1:15" ht="15" customHeight="1">
      <c r="A68" s="63" t="s">
        <v>71</v>
      </c>
      <c r="B68" s="64"/>
      <c r="C68" s="65"/>
      <c r="D68" s="66"/>
      <c r="E68" s="67"/>
      <c r="F68" s="64" t="s">
        <v>21</v>
      </c>
      <c r="G68" s="69"/>
      <c r="H68" s="70"/>
      <c r="I68" s="71"/>
      <c r="J68" s="64" t="s">
        <v>21</v>
      </c>
      <c r="K68" s="72"/>
      <c r="L68" s="66"/>
      <c r="M68" s="67"/>
      <c r="N68" s="159" t="s">
        <v>21</v>
      </c>
      <c r="O68" s="64" t="e">
        <f t="shared" si="1"/>
        <v>#DIV/0!</v>
      </c>
    </row>
    <row r="69" spans="1:256" ht="15" customHeight="1">
      <c r="A69" s="63" t="s">
        <v>72</v>
      </c>
      <c r="B69" s="64"/>
      <c r="C69" s="65"/>
      <c r="D69" s="66"/>
      <c r="E69" s="67"/>
      <c r="F69" s="64" t="s">
        <v>21</v>
      </c>
      <c r="G69" s="69"/>
      <c r="H69" s="70"/>
      <c r="I69" s="71"/>
      <c r="J69" s="64" t="s">
        <v>21</v>
      </c>
      <c r="K69" s="72"/>
      <c r="L69" s="66"/>
      <c r="M69" s="67"/>
      <c r="N69" s="159" t="s">
        <v>21</v>
      </c>
      <c r="O69" s="64" t="e">
        <f t="shared" si="1"/>
        <v>#DIV/0!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ht="15" customHeight="1">
      <c r="A70" s="63" t="s">
        <v>73</v>
      </c>
      <c r="B70" s="64"/>
      <c r="C70" s="65"/>
      <c r="D70" s="66"/>
      <c r="E70" s="67"/>
      <c r="F70" s="64" t="s">
        <v>21</v>
      </c>
      <c r="G70" s="69"/>
      <c r="H70" s="70"/>
      <c r="I70" s="71"/>
      <c r="J70" s="64" t="s">
        <v>21</v>
      </c>
      <c r="K70" s="72"/>
      <c r="L70" s="66"/>
      <c r="M70" s="67"/>
      <c r="N70" s="159" t="s">
        <v>21</v>
      </c>
      <c r="O70" s="64" t="e">
        <f t="shared" si="1"/>
        <v>#DIV/0!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ht="15" customHeight="1">
      <c r="A71" s="73" t="s">
        <v>74</v>
      </c>
      <c r="B71" s="64">
        <f>SUM(B50:B70)</f>
        <v>6181568</v>
      </c>
      <c r="C71" s="65">
        <f>SUM(C50:C70)</f>
        <v>6293107</v>
      </c>
      <c r="D71" s="66">
        <f>SUM(D50:D70)</f>
        <v>3555401.48</v>
      </c>
      <c r="E71" s="67">
        <f>SUM(E50:E70)</f>
        <v>318597</v>
      </c>
      <c r="F71" s="64">
        <f>ROUND((D71+E71)/(C71/100),1)</f>
        <v>61.6</v>
      </c>
      <c r="G71" s="69">
        <f>SUM(G50:G70)</f>
        <v>6293107</v>
      </c>
      <c r="H71" s="69">
        <f>SUM(H50:H70)</f>
        <v>4166982</v>
      </c>
      <c r="I71" s="69">
        <f>SUM(I50:I70)</f>
        <v>372886</v>
      </c>
      <c r="J71" s="64">
        <f>ROUND((H71+I71)/(G71/100),1)</f>
        <v>72.1</v>
      </c>
      <c r="K71" s="65">
        <f>SUM(K50:K70)</f>
        <v>6187711.01</v>
      </c>
      <c r="L71" s="65">
        <f>SUM(L50:L70)</f>
        <v>5661072.01</v>
      </c>
      <c r="M71" s="65">
        <f>SUM(M50:M70)</f>
        <v>526639</v>
      </c>
      <c r="N71" s="159">
        <f>ROUND((L71+M71)/(K71/100),1)</f>
        <v>100</v>
      </c>
      <c r="O71" s="64">
        <f t="shared" si="1"/>
        <v>100.1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ht="15" customHeight="1">
      <c r="A72" s="63" t="s">
        <v>75</v>
      </c>
      <c r="B72" s="74"/>
      <c r="C72" s="75"/>
      <c r="D72" s="76"/>
      <c r="E72" s="77"/>
      <c r="F72" s="64" t="s">
        <v>21</v>
      </c>
      <c r="G72" s="78"/>
      <c r="H72" s="79"/>
      <c r="I72" s="80"/>
      <c r="J72" s="64" t="s">
        <v>21</v>
      </c>
      <c r="K72" s="81"/>
      <c r="L72" s="76"/>
      <c r="M72" s="77"/>
      <c r="N72" s="159" t="s">
        <v>21</v>
      </c>
      <c r="O72" s="64" t="e">
        <f t="shared" si="1"/>
        <v>#DIV/0!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15" ht="15" customHeight="1">
      <c r="A73" s="63" t="s">
        <v>76</v>
      </c>
      <c r="B73" s="74">
        <v>4076623</v>
      </c>
      <c r="C73" s="75">
        <v>4076623</v>
      </c>
      <c r="D73" s="76">
        <v>2242299.48</v>
      </c>
      <c r="E73" s="77"/>
      <c r="F73" s="74">
        <f>ROUND((D73+E73)/(C73/100),1)</f>
        <v>55</v>
      </c>
      <c r="G73" s="78">
        <v>4076623</v>
      </c>
      <c r="H73" s="79">
        <v>3159461.22</v>
      </c>
      <c r="I73" s="80">
        <v>0</v>
      </c>
      <c r="J73" s="74">
        <f>ROUND((H73+I73)/(G73/100),1)</f>
        <v>77.5</v>
      </c>
      <c r="K73" s="81">
        <v>4076623</v>
      </c>
      <c r="L73" s="76">
        <v>4076623</v>
      </c>
      <c r="M73" s="77"/>
      <c r="N73" s="160">
        <f>ROUND((L73+M73)/(K73/100),1)</f>
        <v>100</v>
      </c>
      <c r="O73" s="64">
        <f t="shared" si="1"/>
        <v>100</v>
      </c>
    </row>
    <row r="74" spans="1:15" ht="15" customHeight="1">
      <c r="A74" s="73" t="s">
        <v>77</v>
      </c>
      <c r="B74" s="83"/>
      <c r="C74" s="84"/>
      <c r="D74" s="85"/>
      <c r="E74" s="86"/>
      <c r="F74" s="74" t="s">
        <v>21</v>
      </c>
      <c r="G74" s="87"/>
      <c r="H74" s="88"/>
      <c r="I74" s="89"/>
      <c r="J74" s="74" t="s">
        <v>21</v>
      </c>
      <c r="K74" s="84"/>
      <c r="L74" s="85"/>
      <c r="M74" s="86"/>
      <c r="N74" s="160" t="s">
        <v>21</v>
      </c>
      <c r="O74" s="64" t="e">
        <f t="shared" si="1"/>
        <v>#DIV/0!</v>
      </c>
    </row>
    <row r="75" spans="1:15" ht="15" customHeight="1">
      <c r="A75" s="63" t="s">
        <v>78</v>
      </c>
      <c r="B75" s="64">
        <v>20110745</v>
      </c>
      <c r="C75" s="65">
        <v>20308214</v>
      </c>
      <c r="D75" s="66">
        <v>10035866</v>
      </c>
      <c r="E75" s="67"/>
      <c r="F75" s="74">
        <f>ROUND((D75+E75)/(C75/100),1)</f>
        <v>49.4</v>
      </c>
      <c r="G75" s="69">
        <v>20505944</v>
      </c>
      <c r="H75" s="70">
        <v>15132488</v>
      </c>
      <c r="I75" s="71">
        <v>0</v>
      </c>
      <c r="J75" s="74">
        <f>ROUND((H75+I75)/(G75/100),1)</f>
        <v>73.8</v>
      </c>
      <c r="K75" s="65">
        <v>20213664</v>
      </c>
      <c r="L75" s="66">
        <v>20213664</v>
      </c>
      <c r="M75" s="67"/>
      <c r="N75" s="160">
        <f>ROUND((L75+M75)/(K75/100),1)</f>
        <v>100</v>
      </c>
      <c r="O75" s="64">
        <f t="shared" si="1"/>
        <v>100.5</v>
      </c>
    </row>
    <row r="76" spans="1:15" ht="15" customHeight="1">
      <c r="A76" s="63" t="s">
        <v>79</v>
      </c>
      <c r="B76" s="64"/>
      <c r="C76" s="65"/>
      <c r="D76" s="66"/>
      <c r="E76" s="67"/>
      <c r="F76" s="64" t="s">
        <v>21</v>
      </c>
      <c r="G76" s="69"/>
      <c r="H76" s="70"/>
      <c r="I76" s="71"/>
      <c r="J76" s="64" t="s">
        <v>21</v>
      </c>
      <c r="K76" s="65"/>
      <c r="L76" s="66"/>
      <c r="M76" s="67"/>
      <c r="N76" s="159" t="s">
        <v>21</v>
      </c>
      <c r="O76" s="64" t="e">
        <f t="shared" si="1"/>
        <v>#DIV/0!</v>
      </c>
    </row>
    <row r="77" spans="1:15" ht="15" customHeight="1">
      <c r="A77" s="63" t="s">
        <v>80</v>
      </c>
      <c r="B77" s="64">
        <v>108000</v>
      </c>
      <c r="C77" s="65">
        <v>200000</v>
      </c>
      <c r="D77" s="66">
        <v>129600</v>
      </c>
      <c r="E77" s="67"/>
      <c r="F77" s="74">
        <f>ROUND((D77+E77)/(C77/100),1)</f>
        <v>64.8</v>
      </c>
      <c r="G77" s="69">
        <v>200000</v>
      </c>
      <c r="H77" s="70">
        <v>151200</v>
      </c>
      <c r="I77" s="71"/>
      <c r="J77" s="74">
        <f>ROUND((H77+I77)/(G77/100),1)</f>
        <v>75.6</v>
      </c>
      <c r="K77" s="65">
        <v>194400</v>
      </c>
      <c r="L77" s="66">
        <v>194400</v>
      </c>
      <c r="M77" s="67"/>
      <c r="N77" s="160">
        <f>ROUND((L77+M77)/(K77/100),1)</f>
        <v>100</v>
      </c>
      <c r="O77" s="64">
        <f t="shared" si="1"/>
        <v>180</v>
      </c>
    </row>
    <row r="78" spans="1:15" ht="15" customHeight="1">
      <c r="A78" s="73" t="s">
        <v>81</v>
      </c>
      <c r="B78" s="64"/>
      <c r="C78" s="65"/>
      <c r="D78" s="66"/>
      <c r="E78" s="67"/>
      <c r="F78" s="74" t="s">
        <v>21</v>
      </c>
      <c r="G78" s="69"/>
      <c r="H78" s="70"/>
      <c r="I78" s="71"/>
      <c r="J78" s="74" t="s">
        <v>21</v>
      </c>
      <c r="K78" s="65">
        <v>1069596.2</v>
      </c>
      <c r="L78" s="66">
        <v>1069596.2</v>
      </c>
      <c r="M78" s="67"/>
      <c r="N78" s="160">
        <f>ROUND((L78+M78)/(K78/100),1)</f>
        <v>100</v>
      </c>
      <c r="O78" s="64" t="e">
        <f t="shared" si="1"/>
        <v>#DIV/0!</v>
      </c>
    </row>
    <row r="79" spans="1:15" ht="15" customHeight="1">
      <c r="A79" s="73" t="s">
        <v>82</v>
      </c>
      <c r="B79" s="64">
        <f>SUM(B73:B78)</f>
        <v>24295368</v>
      </c>
      <c r="C79" s="65">
        <f>SUM(C73:C78)</f>
        <v>24584837</v>
      </c>
      <c r="D79" s="66">
        <f>SUM(D73:D78)</f>
        <v>12407765.48</v>
      </c>
      <c r="E79" s="67">
        <f>SUM(E73:E78)</f>
        <v>0</v>
      </c>
      <c r="F79" s="64">
        <f>ROUND((D79+E79)/(C79/100),1)</f>
        <v>50.5</v>
      </c>
      <c r="G79" s="69">
        <f>SUM(G73:G78)</f>
        <v>24782567</v>
      </c>
      <c r="H79" s="70">
        <f>SUM(H73:H78)</f>
        <v>18443149.22</v>
      </c>
      <c r="I79" s="71">
        <f>SUM(I73:I78)</f>
        <v>0</v>
      </c>
      <c r="J79" s="64">
        <f>ROUND((H79+I79)/(G79/100),1)</f>
        <v>74.4</v>
      </c>
      <c r="K79" s="65">
        <f>SUM(K73:K78)</f>
        <v>25554283.2</v>
      </c>
      <c r="L79" s="66">
        <f>SUM(L73:L78)</f>
        <v>25554283.2</v>
      </c>
      <c r="M79" s="67">
        <f>SUM(M73:M78)</f>
        <v>0</v>
      </c>
      <c r="N79" s="159">
        <f>ROUND((L79+M79)/(K79/100),1)</f>
        <v>100</v>
      </c>
      <c r="O79" s="64">
        <f t="shared" si="1"/>
        <v>105.2</v>
      </c>
    </row>
    <row r="80" spans="1:15" ht="15" customHeight="1" thickBot="1">
      <c r="A80" s="90" t="s">
        <v>83</v>
      </c>
      <c r="B80" s="74">
        <f>B71+B79</f>
        <v>30476936</v>
      </c>
      <c r="C80" s="75">
        <f>C71+C79</f>
        <v>30877944</v>
      </c>
      <c r="D80" s="76">
        <f>D71+D79</f>
        <v>15963166.96</v>
      </c>
      <c r="E80" s="77">
        <f>E71+E79</f>
        <v>318597</v>
      </c>
      <c r="F80" s="74">
        <f>ROUND((D80+E80)/(C80/100),1)</f>
        <v>52.7</v>
      </c>
      <c r="G80" s="78">
        <f>G71+G79</f>
        <v>31075674</v>
      </c>
      <c r="H80" s="79">
        <f>H71+H79</f>
        <v>22610131.22</v>
      </c>
      <c r="I80" s="80">
        <f>I71+I79</f>
        <v>372886</v>
      </c>
      <c r="J80" s="74">
        <f>ROUND((H80+I80)/(G80/100),1)</f>
        <v>74</v>
      </c>
      <c r="K80" s="75">
        <f>K71+K79</f>
        <v>31741994.21</v>
      </c>
      <c r="L80" s="76">
        <f>L71+L79</f>
        <v>31215355.21</v>
      </c>
      <c r="M80" s="77">
        <f>M71+M79</f>
        <v>526639</v>
      </c>
      <c r="N80" s="160">
        <f>ROUND((L80+M80)/(K80/100),1)</f>
        <v>100</v>
      </c>
      <c r="O80" s="74">
        <f t="shared" si="1"/>
        <v>104.2</v>
      </c>
    </row>
    <row r="81" spans="1:15" ht="15" customHeight="1" thickBot="1">
      <c r="A81" s="91" t="s">
        <v>84</v>
      </c>
      <c r="B81" s="92">
        <f>B80-B33</f>
        <v>3770</v>
      </c>
      <c r="C81" s="92">
        <f>C80-C33</f>
        <v>3745</v>
      </c>
      <c r="D81" s="92">
        <f>D80-D33</f>
        <v>253191.1799999997</v>
      </c>
      <c r="E81" s="92">
        <f>E80-E33</f>
        <v>135056.74</v>
      </c>
      <c r="F81" s="92">
        <f>ROUND((D81+E81)/(C81/100),1)</f>
        <v>10367.1</v>
      </c>
      <c r="G81" s="92">
        <f>G80-G33</f>
        <v>201475</v>
      </c>
      <c r="H81" s="92">
        <f>H80-H33</f>
        <v>399591.08999999985</v>
      </c>
      <c r="I81" s="92">
        <f>I80-I33</f>
        <v>151137.75</v>
      </c>
      <c r="J81" s="92">
        <f>ROUND((H81+I81)/(G81/100),1)</f>
        <v>273.3</v>
      </c>
      <c r="K81" s="92">
        <f>K80-K33</f>
        <v>1569.9900000020862</v>
      </c>
      <c r="L81" s="92">
        <f>L80-L33</f>
        <v>0</v>
      </c>
      <c r="M81" s="92">
        <f>M80-M33</f>
        <v>1569.9899999999907</v>
      </c>
      <c r="N81" s="161">
        <f>ROUND((L81+M81)/(K81/100),1)</f>
        <v>100</v>
      </c>
      <c r="O81" s="92">
        <f t="shared" si="1"/>
        <v>41.6</v>
      </c>
    </row>
    <row r="82" spans="1:15" ht="15" customHeight="1" thickBot="1">
      <c r="A82" s="356" t="s">
        <v>106</v>
      </c>
      <c r="B82" s="354"/>
      <c r="C82" s="354"/>
      <c r="D82" s="357">
        <f>D81+E81</f>
        <v>388247.9199999997</v>
      </c>
      <c r="E82" s="358"/>
      <c r="F82" s="358"/>
      <c r="G82" s="358"/>
      <c r="H82" s="357">
        <f>H81+I81</f>
        <v>550728.8399999999</v>
      </c>
      <c r="I82" s="358"/>
      <c r="J82" s="358"/>
      <c r="K82" s="358"/>
      <c r="L82" s="357">
        <f>L81+M81</f>
        <v>1569.9899999999907</v>
      </c>
      <c r="M82" s="354"/>
      <c r="N82" s="354"/>
      <c r="O82" s="355"/>
    </row>
    <row r="83" spans="1:15" ht="15" customHeight="1">
      <c r="A83" s="251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</row>
    <row r="84" spans="1:15" ht="15" customHeight="1">
      <c r="A84" s="251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</row>
    <row r="85" spans="1:15" ht="15" customHeight="1">
      <c r="A85" s="94" t="s">
        <v>85</v>
      </c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</row>
    <row r="86" spans="5:15" ht="15" customHeight="1" thickBot="1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</row>
    <row r="87" spans="1:15" ht="15" customHeight="1">
      <c r="A87" s="37"/>
      <c r="B87" s="95" t="s">
        <v>10</v>
      </c>
      <c r="C87" s="5" t="s">
        <v>14</v>
      </c>
      <c r="D87" s="96" t="s">
        <v>15</v>
      </c>
      <c r="E87" s="252"/>
      <c r="F87" s="252"/>
      <c r="G87" s="252"/>
      <c r="H87" s="353" t="s">
        <v>138</v>
      </c>
      <c r="I87" s="252"/>
      <c r="J87" s="252"/>
      <c r="K87" s="252"/>
      <c r="L87" s="252"/>
      <c r="M87" s="252"/>
      <c r="N87" s="252"/>
      <c r="O87" s="252"/>
    </row>
    <row r="88" spans="1:15" ht="15" customHeight="1">
      <c r="A88" s="41" t="s">
        <v>86</v>
      </c>
      <c r="B88" s="97">
        <v>144993.5</v>
      </c>
      <c r="C88" s="98">
        <v>378955.34</v>
      </c>
      <c r="D88" s="99">
        <v>190142.5</v>
      </c>
      <c r="E88" s="252"/>
      <c r="F88" s="252"/>
      <c r="G88" s="252"/>
      <c r="H88" s="353" t="s">
        <v>98</v>
      </c>
      <c r="I88" s="252"/>
      <c r="J88" s="252"/>
      <c r="K88" s="252"/>
      <c r="L88" s="252"/>
      <c r="M88" s="252"/>
      <c r="N88" s="252"/>
      <c r="O88" s="252"/>
    </row>
    <row r="89" spans="1:15" ht="15" customHeight="1">
      <c r="A89" s="100" t="s">
        <v>87</v>
      </c>
      <c r="B89" s="97">
        <v>58986</v>
      </c>
      <c r="C89" s="98">
        <v>61486</v>
      </c>
      <c r="D89" s="99">
        <v>25890</v>
      </c>
      <c r="E89" s="252"/>
      <c r="F89" s="252"/>
      <c r="G89" s="252"/>
      <c r="H89" s="353" t="s">
        <v>95</v>
      </c>
      <c r="I89" s="252"/>
      <c r="J89" s="252"/>
      <c r="K89" s="252"/>
      <c r="L89" s="252"/>
      <c r="M89" s="252"/>
      <c r="N89" s="252"/>
      <c r="O89" s="252"/>
    </row>
    <row r="90" spans="1:15" ht="15" customHeight="1">
      <c r="A90" s="100" t="s">
        <v>88</v>
      </c>
      <c r="B90" s="97">
        <v>93679.32</v>
      </c>
      <c r="C90" s="98">
        <v>144610.07</v>
      </c>
      <c r="D90" s="99">
        <v>1036848</v>
      </c>
      <c r="E90" s="252"/>
      <c r="F90" s="252"/>
      <c r="G90" s="252"/>
      <c r="H90" s="353" t="s">
        <v>96</v>
      </c>
      <c r="I90" s="252"/>
      <c r="J90" s="252"/>
      <c r="K90" s="252"/>
      <c r="L90" s="252"/>
      <c r="M90" s="252"/>
      <c r="N90" s="252"/>
      <c r="O90" s="252"/>
    </row>
    <row r="91" spans="1:15" ht="15" customHeight="1" thickBot="1">
      <c r="A91" s="46" t="s">
        <v>89</v>
      </c>
      <c r="B91" s="101">
        <v>0</v>
      </c>
      <c r="C91" s="102">
        <v>0</v>
      </c>
      <c r="D91" s="103">
        <v>0</v>
      </c>
      <c r="E91" s="252"/>
      <c r="F91" s="252"/>
      <c r="G91" s="252"/>
      <c r="H91" s="353" t="s">
        <v>97</v>
      </c>
      <c r="I91" s="252"/>
      <c r="J91" s="252"/>
      <c r="K91" s="252"/>
      <c r="L91" s="252"/>
      <c r="M91" s="252"/>
      <c r="N91" s="252"/>
      <c r="O91" s="252"/>
    </row>
    <row r="92" spans="1:15" ht="15" customHeight="1">
      <c r="A92" s="251"/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</row>
    <row r="93" spans="1:14" ht="15" customHeight="1">
      <c r="A93" s="33"/>
      <c r="B93" s="34"/>
      <c r="C93" s="34"/>
      <c r="F93" s="34"/>
      <c r="G93" s="34"/>
      <c r="J93" s="34"/>
      <c r="K93" s="34"/>
      <c r="N93" s="34"/>
    </row>
    <row r="94" spans="1:14" ht="15" customHeight="1">
      <c r="A94" s="33"/>
      <c r="B94" s="34"/>
      <c r="C94" s="34"/>
      <c r="F94" s="34"/>
      <c r="G94" s="34"/>
      <c r="J94" s="34"/>
      <c r="K94" s="34"/>
      <c r="N94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70">
      <selection activeCell="E92" sqref="E92"/>
    </sheetView>
  </sheetViews>
  <sheetFormatPr defaultColWidth="9.140625" defaultRowHeight="15"/>
  <cols>
    <col min="1" max="1" width="22.421875" style="0" customWidth="1"/>
    <col min="2" max="2" width="14.421875" style="0" customWidth="1"/>
    <col min="3" max="3" width="14.8515625" style="0" customWidth="1"/>
    <col min="4" max="5" width="13.7109375" style="0" customWidth="1"/>
    <col min="6" max="6" width="6.421875" style="172" bestFit="1" customWidth="1"/>
    <col min="7" max="9" width="13.7109375" style="0" customWidth="1"/>
    <col min="10" max="10" width="6.421875" style="172" bestFit="1" customWidth="1"/>
    <col min="11" max="13" width="13.7109375" style="0" customWidth="1"/>
    <col min="14" max="14" width="7.7109375" style="172" customWidth="1"/>
    <col min="15" max="15" width="7.00390625" style="0" bestFit="1" customWidth="1"/>
  </cols>
  <sheetData>
    <row r="1" spans="1:8" ht="15">
      <c r="A1" s="53"/>
      <c r="H1" s="364" t="s">
        <v>132</v>
      </c>
    </row>
    <row r="2" spans="1:14" ht="16.5" thickBot="1">
      <c r="A2" s="1" t="s">
        <v>0</v>
      </c>
      <c r="B2" s="1" t="s">
        <v>1</v>
      </c>
      <c r="C2" s="1"/>
      <c r="F2" s="173"/>
      <c r="G2" s="1"/>
      <c r="J2" s="173"/>
      <c r="K2" s="1"/>
      <c r="N2" s="173"/>
    </row>
    <row r="3" spans="1:15" s="166" customFormat="1" ht="14.25">
      <c r="A3" s="187" t="s">
        <v>2</v>
      </c>
      <c r="B3" s="181" t="s">
        <v>3</v>
      </c>
      <c r="C3" s="188" t="s">
        <v>4</v>
      </c>
      <c r="D3" s="189" t="s">
        <v>5</v>
      </c>
      <c r="E3" s="190"/>
      <c r="F3" s="183" t="s">
        <v>6</v>
      </c>
      <c r="G3" s="191" t="s">
        <v>4</v>
      </c>
      <c r="H3" s="189" t="s">
        <v>7</v>
      </c>
      <c r="I3" s="190"/>
      <c r="J3" s="183" t="s">
        <v>6</v>
      </c>
      <c r="K3" s="192" t="s">
        <v>4</v>
      </c>
      <c r="L3" s="189" t="s">
        <v>8</v>
      </c>
      <c r="M3" s="190"/>
      <c r="N3" s="167" t="s">
        <v>6</v>
      </c>
      <c r="O3" s="193" t="s">
        <v>91</v>
      </c>
    </row>
    <row r="4" spans="1:15" s="166" customFormat="1" ht="15" thickBot="1">
      <c r="A4" s="194"/>
      <c r="B4" s="182" t="s">
        <v>9</v>
      </c>
      <c r="C4" s="195" t="s">
        <v>10</v>
      </c>
      <c r="D4" s="196" t="s">
        <v>11</v>
      </c>
      <c r="E4" s="196" t="s">
        <v>12</v>
      </c>
      <c r="F4" s="184" t="s">
        <v>13</v>
      </c>
      <c r="G4" s="197" t="s">
        <v>14</v>
      </c>
      <c r="H4" s="196" t="s">
        <v>11</v>
      </c>
      <c r="I4" s="196" t="s">
        <v>12</v>
      </c>
      <c r="J4" s="184" t="s">
        <v>13</v>
      </c>
      <c r="K4" s="198" t="s">
        <v>15</v>
      </c>
      <c r="L4" s="196" t="s">
        <v>11</v>
      </c>
      <c r="M4" s="196" t="s">
        <v>12</v>
      </c>
      <c r="N4" s="168" t="s">
        <v>13</v>
      </c>
      <c r="O4" s="199" t="s">
        <v>92</v>
      </c>
    </row>
    <row r="5" spans="1:15" ht="15.75" customHeight="1">
      <c r="A5" s="8" t="s">
        <v>16</v>
      </c>
      <c r="B5" s="9">
        <v>3931268.97</v>
      </c>
      <c r="C5" s="10">
        <v>3912878.97</v>
      </c>
      <c r="D5" s="121">
        <v>2428019.54</v>
      </c>
      <c r="E5" s="121"/>
      <c r="F5" s="169">
        <f>ROUND((D5+E5)/(C5/100),1)</f>
        <v>62.1</v>
      </c>
      <c r="G5" s="12">
        <v>4212878.97</v>
      </c>
      <c r="H5" s="121">
        <v>3076933.47</v>
      </c>
      <c r="I5" s="121"/>
      <c r="J5" s="169">
        <f>ROUND((H5+I5)/(G5/100),1)</f>
        <v>73</v>
      </c>
      <c r="K5" s="13">
        <v>4591451.97</v>
      </c>
      <c r="L5" s="121">
        <v>4587482.29</v>
      </c>
      <c r="M5" s="121"/>
      <c r="N5" s="169">
        <f>ROUND((L5+M5)/(K5/100),1)</f>
        <v>99.9</v>
      </c>
      <c r="O5" s="128">
        <f aca="true" t="shared" si="0" ref="O5:O33">ROUND((L5+M5)/(B5/100),1)</f>
        <v>116.7</v>
      </c>
    </row>
    <row r="6" spans="1:15" ht="15.75" customHeight="1">
      <c r="A6" s="14" t="s">
        <v>17</v>
      </c>
      <c r="B6" s="15">
        <v>1200000</v>
      </c>
      <c r="C6" s="16">
        <v>1200000</v>
      </c>
      <c r="D6" s="123">
        <v>558512</v>
      </c>
      <c r="E6" s="123">
        <v>55830</v>
      </c>
      <c r="F6" s="176">
        <f aca="true" t="shared" si="1" ref="F6:F33">ROUND((D6+E6)/(C6/100),1)</f>
        <v>51.2</v>
      </c>
      <c r="G6" s="18">
        <v>1200000</v>
      </c>
      <c r="H6" s="123">
        <v>666662</v>
      </c>
      <c r="I6" s="123">
        <v>55830</v>
      </c>
      <c r="J6" s="176">
        <f aca="true" t="shared" si="2" ref="J6:J33">ROUND((H6+I6)/(G6/100),1)</f>
        <v>60.2</v>
      </c>
      <c r="K6" s="19">
        <v>1000000</v>
      </c>
      <c r="L6" s="123">
        <v>807033.5</v>
      </c>
      <c r="M6" s="123">
        <v>153275</v>
      </c>
      <c r="N6" s="176">
        <f aca="true" t="shared" si="3" ref="N6:N33">ROUND((L6+M6)/(K6/100),1)</f>
        <v>96</v>
      </c>
      <c r="O6" s="64">
        <f t="shared" si="0"/>
        <v>80</v>
      </c>
    </row>
    <row r="7" spans="1:15" ht="15.75" customHeight="1">
      <c r="A7" s="14" t="s">
        <v>18</v>
      </c>
      <c r="B7" s="15">
        <v>1200000</v>
      </c>
      <c r="C7" s="16">
        <v>1200000</v>
      </c>
      <c r="D7" s="123">
        <v>582816.4</v>
      </c>
      <c r="E7" s="123">
        <v>8065</v>
      </c>
      <c r="F7" s="176">
        <f t="shared" si="1"/>
        <v>49.2</v>
      </c>
      <c r="G7" s="18">
        <v>1200000</v>
      </c>
      <c r="H7" s="123">
        <v>759526.27</v>
      </c>
      <c r="I7" s="123">
        <v>56681</v>
      </c>
      <c r="J7" s="176">
        <f t="shared" si="2"/>
        <v>68</v>
      </c>
      <c r="K7" s="19">
        <v>1200000</v>
      </c>
      <c r="L7" s="123">
        <v>1184175.79</v>
      </c>
      <c r="M7" s="123">
        <v>137436</v>
      </c>
      <c r="N7" s="176">
        <f t="shared" si="3"/>
        <v>110.1</v>
      </c>
      <c r="O7" s="64">
        <f t="shared" si="0"/>
        <v>110.1</v>
      </c>
    </row>
    <row r="8" spans="1:15" ht="15.75" customHeight="1">
      <c r="A8" s="14" t="s">
        <v>19</v>
      </c>
      <c r="B8" s="15">
        <v>500000</v>
      </c>
      <c r="C8" s="16">
        <v>500000</v>
      </c>
      <c r="D8" s="123">
        <v>199758</v>
      </c>
      <c r="E8" s="123">
        <v>56681</v>
      </c>
      <c r="F8" s="176">
        <f t="shared" si="1"/>
        <v>51.3</v>
      </c>
      <c r="G8" s="18">
        <v>500000</v>
      </c>
      <c r="H8" s="123">
        <v>333348</v>
      </c>
      <c r="I8" s="123">
        <v>8065</v>
      </c>
      <c r="J8" s="176">
        <f t="shared" si="2"/>
        <v>68.3</v>
      </c>
      <c r="K8" s="19">
        <v>450000</v>
      </c>
      <c r="L8" s="123">
        <v>407716.5</v>
      </c>
      <c r="M8" s="123">
        <v>24815</v>
      </c>
      <c r="N8" s="176">
        <f t="shared" si="3"/>
        <v>96.1</v>
      </c>
      <c r="O8" s="64">
        <f t="shared" si="0"/>
        <v>86.5</v>
      </c>
    </row>
    <row r="9" spans="1:15" ht="15.75" customHeight="1">
      <c r="A9" s="14" t="s">
        <v>20</v>
      </c>
      <c r="B9" s="15">
        <v>450000</v>
      </c>
      <c r="C9" s="16">
        <v>450000</v>
      </c>
      <c r="D9" s="123">
        <v>220773</v>
      </c>
      <c r="E9" s="123"/>
      <c r="F9" s="176">
        <f t="shared" si="1"/>
        <v>49.1</v>
      </c>
      <c r="G9" s="18">
        <v>450000</v>
      </c>
      <c r="H9" s="123">
        <v>220773</v>
      </c>
      <c r="I9" s="123"/>
      <c r="J9" s="176">
        <f t="shared" si="2"/>
        <v>49.1</v>
      </c>
      <c r="K9" s="19">
        <v>350000</v>
      </c>
      <c r="L9" s="123">
        <v>321162</v>
      </c>
      <c r="M9" s="123"/>
      <c r="N9" s="176">
        <f t="shared" si="3"/>
        <v>91.8</v>
      </c>
      <c r="O9" s="64">
        <f t="shared" si="0"/>
        <v>71.4</v>
      </c>
    </row>
    <row r="10" spans="1:15" ht="15.75" customHeight="1">
      <c r="A10" s="14" t="s">
        <v>22</v>
      </c>
      <c r="B10" s="15"/>
      <c r="C10" s="16"/>
      <c r="D10" s="123"/>
      <c r="E10" s="123"/>
      <c r="F10" s="176" t="e">
        <f t="shared" si="1"/>
        <v>#DIV/0!</v>
      </c>
      <c r="G10" s="18"/>
      <c r="H10" s="123"/>
      <c r="I10" s="123"/>
      <c r="J10" s="176" t="e">
        <f t="shared" si="2"/>
        <v>#DIV/0!</v>
      </c>
      <c r="K10" s="19"/>
      <c r="L10" s="123"/>
      <c r="M10" s="123"/>
      <c r="N10" s="176" t="e">
        <f t="shared" si="3"/>
        <v>#DIV/0!</v>
      </c>
      <c r="O10" s="64" t="e">
        <f t="shared" si="0"/>
        <v>#DIV/0!</v>
      </c>
    </row>
    <row r="11" spans="1:15" ht="15.75" customHeight="1">
      <c r="A11" s="14" t="s">
        <v>23</v>
      </c>
      <c r="B11" s="15"/>
      <c r="C11" s="16"/>
      <c r="D11" s="123"/>
      <c r="E11" s="123"/>
      <c r="F11" s="176" t="e">
        <f t="shared" si="1"/>
        <v>#DIV/0!</v>
      </c>
      <c r="G11" s="18"/>
      <c r="H11" s="123"/>
      <c r="I11" s="123"/>
      <c r="J11" s="176" t="e">
        <f t="shared" si="2"/>
        <v>#DIV/0!</v>
      </c>
      <c r="K11" s="19"/>
      <c r="L11" s="123"/>
      <c r="M11" s="123"/>
      <c r="N11" s="176" t="e">
        <f t="shared" si="3"/>
        <v>#DIV/0!</v>
      </c>
      <c r="O11" s="64" t="e">
        <f t="shared" si="0"/>
        <v>#DIV/0!</v>
      </c>
    </row>
    <row r="12" spans="1:15" ht="15.75" customHeight="1">
      <c r="A12" s="14" t="s">
        <v>24</v>
      </c>
      <c r="B12" s="15">
        <v>750000</v>
      </c>
      <c r="C12" s="16">
        <v>750000</v>
      </c>
      <c r="D12" s="123">
        <v>273353.85</v>
      </c>
      <c r="E12" s="123">
        <v>22067</v>
      </c>
      <c r="F12" s="176">
        <f t="shared" si="1"/>
        <v>39.4</v>
      </c>
      <c r="G12" s="18">
        <v>750000</v>
      </c>
      <c r="H12" s="123">
        <v>412442.03</v>
      </c>
      <c r="I12" s="123">
        <v>22067</v>
      </c>
      <c r="J12" s="176">
        <f t="shared" si="2"/>
        <v>57.9</v>
      </c>
      <c r="K12" s="19">
        <v>700000</v>
      </c>
      <c r="L12" s="123">
        <v>560744.86</v>
      </c>
      <c r="M12" s="123">
        <v>74692</v>
      </c>
      <c r="N12" s="176">
        <f t="shared" si="3"/>
        <v>90.8</v>
      </c>
      <c r="O12" s="64">
        <f t="shared" si="0"/>
        <v>84.7</v>
      </c>
    </row>
    <row r="13" spans="1:15" ht="15.75" customHeight="1">
      <c r="A13" s="14" t="s">
        <v>25</v>
      </c>
      <c r="B13" s="15">
        <v>50000</v>
      </c>
      <c r="C13" s="16">
        <v>50000</v>
      </c>
      <c r="D13" s="123">
        <v>30339</v>
      </c>
      <c r="E13" s="123"/>
      <c r="F13" s="176">
        <f t="shared" si="1"/>
        <v>60.7</v>
      </c>
      <c r="G13" s="18">
        <v>50000</v>
      </c>
      <c r="H13" s="123">
        <v>38151</v>
      </c>
      <c r="I13" s="123"/>
      <c r="J13" s="176">
        <f t="shared" si="2"/>
        <v>76.3</v>
      </c>
      <c r="K13" s="19">
        <v>50000</v>
      </c>
      <c r="L13" s="123">
        <v>50122</v>
      </c>
      <c r="M13" s="123"/>
      <c r="N13" s="176">
        <f t="shared" si="3"/>
        <v>100.2</v>
      </c>
      <c r="O13" s="64">
        <f t="shared" si="0"/>
        <v>100.2</v>
      </c>
    </row>
    <row r="14" spans="1:15" ht="15.75" customHeight="1">
      <c r="A14" s="14" t="s">
        <v>26</v>
      </c>
      <c r="B14" s="15">
        <v>3000</v>
      </c>
      <c r="C14" s="16">
        <v>3000</v>
      </c>
      <c r="D14" s="123">
        <v>754</v>
      </c>
      <c r="E14" s="123"/>
      <c r="F14" s="176">
        <f t="shared" si="1"/>
        <v>25.1</v>
      </c>
      <c r="G14" s="18">
        <v>3000</v>
      </c>
      <c r="H14" s="123">
        <v>1665</v>
      </c>
      <c r="I14" s="123"/>
      <c r="J14" s="176">
        <f t="shared" si="2"/>
        <v>55.5</v>
      </c>
      <c r="K14" s="19">
        <v>3000</v>
      </c>
      <c r="L14" s="123">
        <v>1665</v>
      </c>
      <c r="M14" s="123"/>
      <c r="N14" s="176">
        <f t="shared" si="3"/>
        <v>55.5</v>
      </c>
      <c r="O14" s="64">
        <f t="shared" si="0"/>
        <v>55.5</v>
      </c>
    </row>
    <row r="15" spans="1:15" ht="15.75" customHeight="1">
      <c r="A15" s="14" t="s">
        <v>27</v>
      </c>
      <c r="B15" s="15">
        <v>1920000</v>
      </c>
      <c r="C15" s="16">
        <v>1920000</v>
      </c>
      <c r="D15" s="123">
        <v>1404311.49</v>
      </c>
      <c r="E15" s="123"/>
      <c r="F15" s="176">
        <f t="shared" si="1"/>
        <v>73.1</v>
      </c>
      <c r="G15" s="18">
        <v>1920000</v>
      </c>
      <c r="H15" s="123">
        <v>1621824.5</v>
      </c>
      <c r="I15" s="123"/>
      <c r="J15" s="176">
        <f t="shared" si="2"/>
        <v>84.5</v>
      </c>
      <c r="K15" s="19">
        <v>1920000</v>
      </c>
      <c r="L15" s="123">
        <v>1948597.98</v>
      </c>
      <c r="M15" s="123"/>
      <c r="N15" s="176">
        <f t="shared" si="3"/>
        <v>101.5</v>
      </c>
      <c r="O15" s="64">
        <f t="shared" si="0"/>
        <v>101.5</v>
      </c>
    </row>
    <row r="16" spans="1:15" ht="15.75" customHeight="1">
      <c r="A16" s="14" t="s">
        <v>28</v>
      </c>
      <c r="B16" s="15">
        <v>27077846</v>
      </c>
      <c r="C16" s="16">
        <v>27368377</v>
      </c>
      <c r="D16" s="123">
        <v>13666770</v>
      </c>
      <c r="E16" s="123">
        <v>84394</v>
      </c>
      <c r="F16" s="176">
        <f t="shared" si="1"/>
        <v>50.2</v>
      </c>
      <c r="G16" s="18">
        <v>27368377</v>
      </c>
      <c r="H16" s="123">
        <v>20501115</v>
      </c>
      <c r="I16" s="123">
        <v>84394</v>
      </c>
      <c r="J16" s="176">
        <f t="shared" si="2"/>
        <v>75.2</v>
      </c>
      <c r="K16" s="19">
        <v>27684723</v>
      </c>
      <c r="L16" s="123">
        <v>27452761</v>
      </c>
      <c r="M16" s="123">
        <v>231962</v>
      </c>
      <c r="N16" s="176">
        <f t="shared" si="3"/>
        <v>100</v>
      </c>
      <c r="O16" s="64">
        <f t="shared" si="0"/>
        <v>102.2</v>
      </c>
    </row>
    <row r="17" spans="1:15" ht="15.75" customHeight="1">
      <c r="A17" s="14" t="s">
        <v>29</v>
      </c>
      <c r="B17" s="15"/>
      <c r="C17" s="16"/>
      <c r="D17" s="123"/>
      <c r="E17" s="123"/>
      <c r="F17" s="176" t="e">
        <f t="shared" si="1"/>
        <v>#DIV/0!</v>
      </c>
      <c r="G17" s="18"/>
      <c r="H17" s="123"/>
      <c r="I17" s="123"/>
      <c r="J17" s="176" t="e">
        <f t="shared" si="2"/>
        <v>#DIV/0!</v>
      </c>
      <c r="K17" s="19"/>
      <c r="L17" s="123"/>
      <c r="M17" s="123"/>
      <c r="N17" s="176" t="e">
        <f t="shared" si="3"/>
        <v>#DIV/0!</v>
      </c>
      <c r="O17" s="64" t="e">
        <f t="shared" si="0"/>
        <v>#DIV/0!</v>
      </c>
    </row>
    <row r="18" spans="1:15" ht="15.75" customHeight="1">
      <c r="A18" s="14" t="s">
        <v>30</v>
      </c>
      <c r="B18" s="15"/>
      <c r="C18" s="16"/>
      <c r="D18" s="123"/>
      <c r="E18" s="123"/>
      <c r="F18" s="176" t="e">
        <f t="shared" si="1"/>
        <v>#DIV/0!</v>
      </c>
      <c r="G18" s="18"/>
      <c r="H18" s="123"/>
      <c r="I18" s="123"/>
      <c r="J18" s="176" t="e">
        <f t="shared" si="2"/>
        <v>#DIV/0!</v>
      </c>
      <c r="K18" s="19"/>
      <c r="L18" s="123"/>
      <c r="M18" s="123"/>
      <c r="N18" s="176" t="e">
        <f t="shared" si="3"/>
        <v>#DIV/0!</v>
      </c>
      <c r="O18" s="64" t="e">
        <f t="shared" si="0"/>
        <v>#DIV/0!</v>
      </c>
    </row>
    <row r="19" spans="1:15" ht="15.75" customHeight="1">
      <c r="A19" s="14" t="s">
        <v>31</v>
      </c>
      <c r="B19" s="15"/>
      <c r="C19" s="16"/>
      <c r="D19" s="123"/>
      <c r="E19" s="123"/>
      <c r="F19" s="176" t="e">
        <f t="shared" si="1"/>
        <v>#DIV/0!</v>
      </c>
      <c r="G19" s="18"/>
      <c r="H19" s="123"/>
      <c r="I19" s="123"/>
      <c r="J19" s="176" t="e">
        <f t="shared" si="2"/>
        <v>#DIV/0!</v>
      </c>
      <c r="K19" s="19"/>
      <c r="L19" s="123"/>
      <c r="M19" s="123"/>
      <c r="N19" s="176" t="e">
        <f t="shared" si="3"/>
        <v>#DIV/0!</v>
      </c>
      <c r="O19" s="64" t="e">
        <f t="shared" si="0"/>
        <v>#DIV/0!</v>
      </c>
    </row>
    <row r="20" spans="1:15" ht="15.75" customHeight="1">
      <c r="A20" s="14" t="s">
        <v>32</v>
      </c>
      <c r="B20" s="15"/>
      <c r="C20" s="16"/>
      <c r="D20" s="123"/>
      <c r="E20" s="123"/>
      <c r="F20" s="176" t="e">
        <f t="shared" si="1"/>
        <v>#DIV/0!</v>
      </c>
      <c r="G20" s="18"/>
      <c r="H20" s="123"/>
      <c r="I20" s="123"/>
      <c r="J20" s="176" t="e">
        <f t="shared" si="2"/>
        <v>#DIV/0!</v>
      </c>
      <c r="K20" s="19"/>
      <c r="L20" s="123"/>
      <c r="M20" s="123"/>
      <c r="N20" s="176" t="e">
        <f t="shared" si="3"/>
        <v>#DIV/0!</v>
      </c>
      <c r="O20" s="64" t="e">
        <f t="shared" si="0"/>
        <v>#DIV/0!</v>
      </c>
    </row>
    <row r="21" spans="1:15" ht="15.75" customHeight="1">
      <c r="A21" s="14" t="s">
        <v>34</v>
      </c>
      <c r="B21" s="15"/>
      <c r="C21" s="16"/>
      <c r="D21" s="123"/>
      <c r="E21" s="123"/>
      <c r="F21" s="176" t="e">
        <f t="shared" si="1"/>
        <v>#DIV/0!</v>
      </c>
      <c r="G21" s="18"/>
      <c r="H21" s="123"/>
      <c r="I21" s="123"/>
      <c r="J21" s="176" t="e">
        <f t="shared" si="2"/>
        <v>#DIV/0!</v>
      </c>
      <c r="K21" s="19"/>
      <c r="L21" s="123"/>
      <c r="M21" s="123"/>
      <c r="N21" s="176" t="e">
        <f t="shared" si="3"/>
        <v>#DIV/0!</v>
      </c>
      <c r="O21" s="64" t="e">
        <f t="shared" si="0"/>
        <v>#DIV/0!</v>
      </c>
    </row>
    <row r="22" spans="1:15" ht="15.75" customHeight="1">
      <c r="A22" s="14" t="s">
        <v>94</v>
      </c>
      <c r="B22" s="15"/>
      <c r="C22" s="16"/>
      <c r="D22" s="17"/>
      <c r="E22" s="17"/>
      <c r="F22" s="176" t="e">
        <f t="shared" si="1"/>
        <v>#DIV/0!</v>
      </c>
      <c r="G22" s="18"/>
      <c r="H22" s="123"/>
      <c r="I22" s="123"/>
      <c r="J22" s="176" t="e">
        <f t="shared" si="2"/>
        <v>#DIV/0!</v>
      </c>
      <c r="K22" s="19"/>
      <c r="L22" s="123"/>
      <c r="M22" s="123"/>
      <c r="N22" s="176" t="e">
        <f t="shared" si="3"/>
        <v>#DIV/0!</v>
      </c>
      <c r="O22" s="64" t="e">
        <f t="shared" si="0"/>
        <v>#DIV/0!</v>
      </c>
    </row>
    <row r="23" spans="1:15" ht="15.75" customHeight="1">
      <c r="A23" s="14" t="s">
        <v>35</v>
      </c>
      <c r="B23" s="15">
        <v>50000</v>
      </c>
      <c r="C23" s="16">
        <v>50000</v>
      </c>
      <c r="D23" s="123">
        <v>12993.9</v>
      </c>
      <c r="E23" s="123"/>
      <c r="F23" s="176">
        <f t="shared" si="1"/>
        <v>26</v>
      </c>
      <c r="G23" s="18">
        <v>50000</v>
      </c>
      <c r="H23" s="123">
        <v>39413.9</v>
      </c>
      <c r="I23" s="123">
        <v>-16000</v>
      </c>
      <c r="J23" s="176">
        <f t="shared" si="2"/>
        <v>46.8</v>
      </c>
      <c r="K23" s="19">
        <v>50000</v>
      </c>
      <c r="L23" s="123">
        <v>52869.9</v>
      </c>
      <c r="M23" s="123"/>
      <c r="N23" s="176">
        <f t="shared" si="3"/>
        <v>105.7</v>
      </c>
      <c r="O23" s="64">
        <f t="shared" si="0"/>
        <v>105.7</v>
      </c>
    </row>
    <row r="24" spans="1:15" ht="15.75" customHeight="1">
      <c r="A24" s="14" t="s">
        <v>36</v>
      </c>
      <c r="B24" s="15">
        <v>372111.03</v>
      </c>
      <c r="C24" s="16">
        <v>372111.03</v>
      </c>
      <c r="D24" s="123">
        <v>186056</v>
      </c>
      <c r="E24" s="123"/>
      <c r="F24" s="176">
        <f t="shared" si="1"/>
        <v>50</v>
      </c>
      <c r="G24" s="18">
        <v>372111.03</v>
      </c>
      <c r="H24" s="123">
        <v>186056</v>
      </c>
      <c r="I24" s="123"/>
      <c r="J24" s="176">
        <f t="shared" si="2"/>
        <v>50</v>
      </c>
      <c r="K24" s="19">
        <v>372111.03</v>
      </c>
      <c r="L24" s="123">
        <v>372111.03</v>
      </c>
      <c r="M24" s="123"/>
      <c r="N24" s="176">
        <f t="shared" si="3"/>
        <v>100</v>
      </c>
      <c r="O24" s="64">
        <f t="shared" si="0"/>
        <v>100</v>
      </c>
    </row>
    <row r="25" spans="1:15" ht="15.75" customHeight="1">
      <c r="A25" s="14" t="s">
        <v>37</v>
      </c>
      <c r="B25" s="15"/>
      <c r="C25" s="16"/>
      <c r="D25" s="123"/>
      <c r="E25" s="123"/>
      <c r="F25" s="176" t="e">
        <f t="shared" si="1"/>
        <v>#DIV/0!</v>
      </c>
      <c r="G25" s="18"/>
      <c r="H25" s="123"/>
      <c r="I25" s="123"/>
      <c r="J25" s="176" t="e">
        <f t="shared" si="2"/>
        <v>#DIV/0!</v>
      </c>
      <c r="K25" s="19"/>
      <c r="L25" s="123"/>
      <c r="M25" s="123"/>
      <c r="N25" s="176" t="e">
        <f t="shared" si="3"/>
        <v>#DIV/0!</v>
      </c>
      <c r="O25" s="64" t="e">
        <f t="shared" si="0"/>
        <v>#DIV/0!</v>
      </c>
    </row>
    <row r="26" spans="1:15" ht="15.75" customHeight="1">
      <c r="A26" s="14" t="s">
        <v>38</v>
      </c>
      <c r="B26" s="15"/>
      <c r="C26" s="16"/>
      <c r="D26" s="123"/>
      <c r="E26" s="123"/>
      <c r="F26" s="176" t="e">
        <f t="shared" si="1"/>
        <v>#DIV/0!</v>
      </c>
      <c r="G26" s="18"/>
      <c r="H26" s="123"/>
      <c r="I26" s="123"/>
      <c r="J26" s="176" t="e">
        <f t="shared" si="2"/>
        <v>#DIV/0!</v>
      </c>
      <c r="K26" s="19"/>
      <c r="L26" s="123"/>
      <c r="M26" s="123"/>
      <c r="N26" s="176" t="e">
        <f t="shared" si="3"/>
        <v>#DIV/0!</v>
      </c>
      <c r="O26" s="64" t="e">
        <f t="shared" si="0"/>
        <v>#DIV/0!</v>
      </c>
    </row>
    <row r="27" spans="1:15" ht="15.75" customHeight="1">
      <c r="A27" s="14" t="s">
        <v>39</v>
      </c>
      <c r="B27" s="15"/>
      <c r="C27" s="16"/>
      <c r="D27" s="123"/>
      <c r="E27" s="123"/>
      <c r="F27" s="176" t="e">
        <f t="shared" si="1"/>
        <v>#DIV/0!</v>
      </c>
      <c r="G27" s="18"/>
      <c r="H27" s="123"/>
      <c r="I27" s="123"/>
      <c r="J27" s="176" t="e">
        <f t="shared" si="2"/>
        <v>#DIV/0!</v>
      </c>
      <c r="K27" s="19"/>
      <c r="L27" s="123"/>
      <c r="M27" s="123"/>
      <c r="N27" s="176" t="e">
        <f t="shared" si="3"/>
        <v>#DIV/0!</v>
      </c>
      <c r="O27" s="64" t="e">
        <f t="shared" si="0"/>
        <v>#DIV/0!</v>
      </c>
    </row>
    <row r="28" spans="1:15" ht="15.75" customHeight="1">
      <c r="A28" s="14" t="s">
        <v>40</v>
      </c>
      <c r="B28" s="15"/>
      <c r="C28" s="16"/>
      <c r="D28" s="123"/>
      <c r="E28" s="123"/>
      <c r="F28" s="176" t="e">
        <f t="shared" si="1"/>
        <v>#DIV/0!</v>
      </c>
      <c r="G28" s="18"/>
      <c r="H28" s="123"/>
      <c r="I28" s="123"/>
      <c r="J28" s="176" t="e">
        <f t="shared" si="2"/>
        <v>#DIV/0!</v>
      </c>
      <c r="K28" s="19"/>
      <c r="L28" s="123"/>
      <c r="M28" s="123"/>
      <c r="N28" s="176" t="e">
        <f t="shared" si="3"/>
        <v>#DIV/0!</v>
      </c>
      <c r="O28" s="64" t="e">
        <f t="shared" si="0"/>
        <v>#DIV/0!</v>
      </c>
    </row>
    <row r="29" spans="1:15" ht="15.75" customHeight="1">
      <c r="A29" s="14" t="s">
        <v>41</v>
      </c>
      <c r="B29" s="15"/>
      <c r="C29" s="16"/>
      <c r="D29" s="123"/>
      <c r="E29" s="123"/>
      <c r="F29" s="176" t="e">
        <f t="shared" si="1"/>
        <v>#DIV/0!</v>
      </c>
      <c r="G29" s="18"/>
      <c r="H29" s="123"/>
      <c r="I29" s="123"/>
      <c r="J29" s="176" t="e">
        <f t="shared" si="2"/>
        <v>#DIV/0!</v>
      </c>
      <c r="K29" s="19"/>
      <c r="L29" s="123"/>
      <c r="M29" s="123"/>
      <c r="N29" s="176" t="e">
        <f t="shared" si="3"/>
        <v>#DIV/0!</v>
      </c>
      <c r="O29" s="64" t="e">
        <f t="shared" si="0"/>
        <v>#DIV/0!</v>
      </c>
    </row>
    <row r="30" spans="1:15" ht="15.75" customHeight="1">
      <c r="A30" s="14" t="s">
        <v>42</v>
      </c>
      <c r="B30" s="20"/>
      <c r="C30" s="21"/>
      <c r="D30" s="134"/>
      <c r="E30" s="134"/>
      <c r="F30" s="177" t="e">
        <f>ROUND((D30+E30)/(C30/100),1)</f>
        <v>#DIV/0!</v>
      </c>
      <c r="G30" s="23"/>
      <c r="H30" s="134"/>
      <c r="I30" s="134"/>
      <c r="J30" s="177" t="e">
        <f>ROUND((H30+I30)/(G30/100),1)</f>
        <v>#DIV/0!</v>
      </c>
      <c r="K30" s="24"/>
      <c r="L30" s="134"/>
      <c r="M30" s="134"/>
      <c r="N30" s="177" t="e">
        <f>ROUND((L30+M30)/(K30/100),1)</f>
        <v>#DIV/0!</v>
      </c>
      <c r="O30" s="64" t="e">
        <f t="shared" si="0"/>
        <v>#DIV/0!</v>
      </c>
    </row>
    <row r="31" spans="1:15" ht="15.75" customHeight="1">
      <c r="A31" s="14" t="s">
        <v>33</v>
      </c>
      <c r="B31" s="64"/>
      <c r="C31" s="65"/>
      <c r="D31" s="232"/>
      <c r="E31" s="232"/>
      <c r="F31" s="176" t="e">
        <f>ROUND((D31+E31)/(C31/100),1)</f>
        <v>#DIV/0!</v>
      </c>
      <c r="G31" s="266"/>
      <c r="H31" s="232"/>
      <c r="I31" s="232"/>
      <c r="J31" s="176" t="e">
        <f>ROUND((H31+I31)/(G31/100),1)</f>
        <v>#DIV/0!</v>
      </c>
      <c r="K31" s="159"/>
      <c r="L31" s="232"/>
      <c r="M31" s="232"/>
      <c r="N31" s="176" t="e">
        <f>ROUND((L31+M31)/(K31/100),1)</f>
        <v>#DIV/0!</v>
      </c>
      <c r="O31" s="64" t="e">
        <f t="shared" si="0"/>
        <v>#DIV/0!</v>
      </c>
    </row>
    <row r="32" spans="1:15" ht="15.75" customHeight="1" thickBot="1">
      <c r="A32" s="25" t="s">
        <v>43</v>
      </c>
      <c r="B32" s="20"/>
      <c r="C32" s="21"/>
      <c r="D32" s="134"/>
      <c r="E32" s="134"/>
      <c r="F32" s="177" t="e">
        <f>ROUND((D32+E32)/(C32/100),1)</f>
        <v>#DIV/0!</v>
      </c>
      <c r="G32" s="134"/>
      <c r="H32" s="134"/>
      <c r="I32" s="134"/>
      <c r="J32" s="177" t="e">
        <f>ROUND((H32+I32)/(G32/100),1)</f>
        <v>#DIV/0!</v>
      </c>
      <c r="K32" s="134"/>
      <c r="L32" s="134"/>
      <c r="M32" s="134"/>
      <c r="N32" s="177" t="e">
        <f>ROUND((L32+M32)/(K32/100),1)</f>
        <v>#DIV/0!</v>
      </c>
      <c r="O32" s="74" t="e">
        <f t="shared" si="0"/>
        <v>#DIV/0!</v>
      </c>
    </row>
    <row r="33" spans="1:15" ht="15.75" customHeight="1" thickBot="1">
      <c r="A33" s="28" t="s">
        <v>44</v>
      </c>
      <c r="B33" s="29">
        <f>SUM(B5:B30)</f>
        <v>37504226</v>
      </c>
      <c r="C33" s="30">
        <f>SUM(C5:C30)</f>
        <v>37776367</v>
      </c>
      <c r="D33" s="31">
        <f>SUM(D5:D30)</f>
        <v>19564457.18</v>
      </c>
      <c r="E33" s="32">
        <f>SUM(E5:E30)</f>
        <v>227037</v>
      </c>
      <c r="F33" s="92">
        <f t="shared" si="1"/>
        <v>52.4</v>
      </c>
      <c r="G33" s="29">
        <f>SUM(G5:G30)</f>
        <v>38076367</v>
      </c>
      <c r="H33" s="31">
        <f>SUM(H5:H30)</f>
        <v>27857910.169999998</v>
      </c>
      <c r="I33" s="31">
        <f>SUM(I5:I30)</f>
        <v>211037</v>
      </c>
      <c r="J33" s="92">
        <f t="shared" si="2"/>
        <v>73.7</v>
      </c>
      <c r="K33" s="29">
        <f>SUM(K5:K30)</f>
        <v>38371286</v>
      </c>
      <c r="L33" s="31">
        <f>SUM(L5:L30)</f>
        <v>37746441.85</v>
      </c>
      <c r="M33" s="32">
        <f>SUM(M5:M30)</f>
        <v>622180</v>
      </c>
      <c r="N33" s="92">
        <f t="shared" si="3"/>
        <v>100</v>
      </c>
      <c r="O33" s="92">
        <f t="shared" si="0"/>
        <v>102.3</v>
      </c>
    </row>
    <row r="36" spans="1:2" ht="15.75" thickBot="1">
      <c r="A36" s="35" t="s">
        <v>45</v>
      </c>
      <c r="B36" s="35"/>
    </row>
    <row r="37" spans="1:7" ht="15.75" thickBot="1">
      <c r="A37" s="37"/>
      <c r="B37" s="106" t="s">
        <v>10</v>
      </c>
      <c r="C37" s="107" t="s">
        <v>14</v>
      </c>
      <c r="D37" s="108" t="s">
        <v>15</v>
      </c>
      <c r="G37" s="109"/>
    </row>
    <row r="38" spans="1:4" ht="15">
      <c r="A38" s="41" t="s">
        <v>46</v>
      </c>
      <c r="B38" s="13">
        <v>773848.24</v>
      </c>
      <c r="C38" s="121">
        <v>773858.24</v>
      </c>
      <c r="D38" s="122">
        <v>531470.42</v>
      </c>
    </row>
    <row r="39" spans="1:4" ht="15">
      <c r="A39" s="41" t="s">
        <v>47</v>
      </c>
      <c r="B39" s="19">
        <v>60000</v>
      </c>
      <c r="C39" s="123">
        <v>60000</v>
      </c>
      <c r="D39" s="124">
        <v>23308</v>
      </c>
    </row>
    <row r="40" spans="1:4" ht="15">
      <c r="A40" s="41" t="s">
        <v>48</v>
      </c>
      <c r="B40" s="19">
        <v>245155.89</v>
      </c>
      <c r="C40" s="123">
        <v>279565.89</v>
      </c>
      <c r="D40" s="124">
        <v>260582.89</v>
      </c>
    </row>
    <row r="41" spans="1:4" ht="15">
      <c r="A41" s="41" t="s">
        <v>49</v>
      </c>
      <c r="B41" s="19">
        <v>232838.28</v>
      </c>
      <c r="C41" s="123">
        <v>232838.28</v>
      </c>
      <c r="D41" s="124">
        <v>141218.28</v>
      </c>
    </row>
    <row r="42" spans="1:4" ht="15">
      <c r="A42" s="41" t="s">
        <v>50</v>
      </c>
      <c r="B42" s="19">
        <v>0</v>
      </c>
      <c r="C42" s="123">
        <v>0</v>
      </c>
      <c r="D42" s="124">
        <v>0</v>
      </c>
    </row>
    <row r="43" spans="1:4" ht="15.75" thickBot="1">
      <c r="A43" s="46" t="s">
        <v>51</v>
      </c>
      <c r="B43" s="125">
        <v>1318450.25</v>
      </c>
      <c r="C43" s="126">
        <v>599850.95</v>
      </c>
      <c r="D43" s="127">
        <v>630298.08</v>
      </c>
    </row>
    <row r="47" spans="1:11" ht="16.5" thickBot="1">
      <c r="A47" s="1" t="s">
        <v>52</v>
      </c>
      <c r="B47" s="1" t="s">
        <v>1</v>
      </c>
      <c r="C47" s="1"/>
      <c r="F47" s="173"/>
      <c r="G47" s="1"/>
      <c r="J47" s="173"/>
      <c r="K47" s="1"/>
    </row>
    <row r="48" spans="1:15" s="166" customFormat="1" ht="14.25">
      <c r="A48" s="187" t="s">
        <v>2</v>
      </c>
      <c r="B48" s="181" t="s">
        <v>3</v>
      </c>
      <c r="C48" s="191" t="s">
        <v>4</v>
      </c>
      <c r="D48" s="188" t="s">
        <v>5</v>
      </c>
      <c r="E48" s="200"/>
      <c r="F48" s="185" t="s">
        <v>6</v>
      </c>
      <c r="G48" s="188" t="s">
        <v>4</v>
      </c>
      <c r="H48" s="189" t="s">
        <v>7</v>
      </c>
      <c r="I48" s="201"/>
      <c r="J48" s="185" t="s">
        <v>6</v>
      </c>
      <c r="K48" s="192" t="s">
        <v>4</v>
      </c>
      <c r="L48" s="189" t="s">
        <v>8</v>
      </c>
      <c r="M48" s="200"/>
      <c r="N48" s="174" t="s">
        <v>6</v>
      </c>
      <c r="O48" s="193" t="s">
        <v>91</v>
      </c>
    </row>
    <row r="49" spans="1:15" s="166" customFormat="1" ht="15" thickBot="1">
      <c r="A49" s="194"/>
      <c r="B49" s="182" t="s">
        <v>9</v>
      </c>
      <c r="C49" s="197" t="s">
        <v>10</v>
      </c>
      <c r="D49" s="195" t="s">
        <v>11</v>
      </c>
      <c r="E49" s="180" t="s">
        <v>12</v>
      </c>
      <c r="F49" s="186" t="s">
        <v>13</v>
      </c>
      <c r="G49" s="195" t="s">
        <v>14</v>
      </c>
      <c r="H49" s="196" t="s">
        <v>11</v>
      </c>
      <c r="I49" s="168" t="s">
        <v>12</v>
      </c>
      <c r="J49" s="186" t="s">
        <v>13</v>
      </c>
      <c r="K49" s="198" t="s">
        <v>15</v>
      </c>
      <c r="L49" s="196" t="s">
        <v>11</v>
      </c>
      <c r="M49" s="180" t="s">
        <v>12</v>
      </c>
      <c r="N49" s="175" t="s">
        <v>13</v>
      </c>
      <c r="O49" s="199" t="s">
        <v>92</v>
      </c>
    </row>
    <row r="50" spans="1:15" ht="15">
      <c r="A50" s="54" t="s">
        <v>53</v>
      </c>
      <c r="B50" s="128"/>
      <c r="C50" s="56"/>
      <c r="D50" s="61"/>
      <c r="E50" s="62"/>
      <c r="F50" s="128" t="e">
        <f>ROUND((D50+E50)/(C50/100),1)</f>
        <v>#DIV/0!</v>
      </c>
      <c r="G50" s="56"/>
      <c r="H50" s="61"/>
      <c r="I50" s="62"/>
      <c r="J50" s="128" t="e">
        <f>ROUND((H50+I50)/(G50/100),1)</f>
        <v>#DIV/0!</v>
      </c>
      <c r="K50" s="60"/>
      <c r="L50" s="61"/>
      <c r="M50" s="61"/>
      <c r="N50" s="169" t="e">
        <f aca="true" t="shared" si="4" ref="N50:N81">ROUND((L50+M50)/(K50/100),1)</f>
        <v>#DIV/0!</v>
      </c>
      <c r="O50" s="128" t="e">
        <f aca="true" t="shared" si="5" ref="O50:O81">ROUND((L50+M50)/(B50/100),1)</f>
        <v>#DIV/0!</v>
      </c>
    </row>
    <row r="51" spans="1:15" ht="15">
      <c r="A51" s="63" t="s">
        <v>54</v>
      </c>
      <c r="B51" s="64">
        <v>2500000</v>
      </c>
      <c r="C51" s="65">
        <v>2500000</v>
      </c>
      <c r="D51" s="66">
        <v>1473409</v>
      </c>
      <c r="E51" s="67"/>
      <c r="F51" s="64">
        <f aca="true" t="shared" si="6" ref="F51:F81">ROUND((D51+E51)/(C51/100),1)</f>
        <v>58.9</v>
      </c>
      <c r="G51" s="65">
        <v>2500000</v>
      </c>
      <c r="H51" s="66">
        <v>1728776</v>
      </c>
      <c r="I51" s="67"/>
      <c r="J51" s="64">
        <f aca="true" t="shared" si="7" ref="J51:J81">ROUND((H51+I51)/(G51/100),1)</f>
        <v>69.2</v>
      </c>
      <c r="K51" s="72">
        <v>2450000</v>
      </c>
      <c r="L51" s="66">
        <v>2443181.29</v>
      </c>
      <c r="M51" s="66"/>
      <c r="N51" s="169">
        <f t="shared" si="4"/>
        <v>99.7</v>
      </c>
      <c r="O51" s="128">
        <f t="shared" si="5"/>
        <v>97.7</v>
      </c>
    </row>
    <row r="52" spans="1:15" ht="15">
      <c r="A52" s="63" t="s">
        <v>55</v>
      </c>
      <c r="B52" s="64"/>
      <c r="C52" s="65"/>
      <c r="D52" s="66"/>
      <c r="E52" s="67"/>
      <c r="F52" s="64" t="e">
        <f t="shared" si="6"/>
        <v>#DIV/0!</v>
      </c>
      <c r="G52" s="65"/>
      <c r="H52" s="66"/>
      <c r="I52" s="67"/>
      <c r="J52" s="64" t="e">
        <f t="shared" si="7"/>
        <v>#DIV/0!</v>
      </c>
      <c r="K52" s="72"/>
      <c r="L52" s="66"/>
      <c r="M52" s="66"/>
      <c r="N52" s="169" t="e">
        <f t="shared" si="4"/>
        <v>#DIV/0!</v>
      </c>
      <c r="O52" s="128" t="e">
        <f t="shared" si="5"/>
        <v>#DIV/0!</v>
      </c>
    </row>
    <row r="53" spans="1:15" ht="15">
      <c r="A53" s="63" t="s">
        <v>56</v>
      </c>
      <c r="B53" s="64"/>
      <c r="C53" s="65"/>
      <c r="D53" s="66"/>
      <c r="E53" s="67"/>
      <c r="F53" s="64" t="e">
        <f t="shared" si="6"/>
        <v>#DIV/0!</v>
      </c>
      <c r="G53" s="65"/>
      <c r="H53" s="66"/>
      <c r="I53" s="67"/>
      <c r="J53" s="64" t="e">
        <f t="shared" si="7"/>
        <v>#DIV/0!</v>
      </c>
      <c r="K53" s="72"/>
      <c r="L53" s="66"/>
      <c r="M53" s="66"/>
      <c r="N53" s="169" t="e">
        <f t="shared" si="4"/>
        <v>#DIV/0!</v>
      </c>
      <c r="O53" s="128" t="e">
        <f t="shared" si="5"/>
        <v>#DIV/0!</v>
      </c>
    </row>
    <row r="54" spans="1:15" ht="15">
      <c r="A54" s="63" t="s">
        <v>57</v>
      </c>
      <c r="B54" s="64"/>
      <c r="C54" s="65"/>
      <c r="D54" s="66"/>
      <c r="E54" s="67"/>
      <c r="F54" s="64" t="e">
        <f t="shared" si="6"/>
        <v>#DIV/0!</v>
      </c>
      <c r="G54" s="65"/>
      <c r="H54" s="66"/>
      <c r="I54" s="67"/>
      <c r="J54" s="64" t="e">
        <f t="shared" si="7"/>
        <v>#DIV/0!</v>
      </c>
      <c r="K54" s="72"/>
      <c r="L54" s="66"/>
      <c r="M54" s="66"/>
      <c r="N54" s="169" t="e">
        <f t="shared" si="4"/>
        <v>#DIV/0!</v>
      </c>
      <c r="O54" s="128" t="e">
        <f t="shared" si="5"/>
        <v>#DIV/0!</v>
      </c>
    </row>
    <row r="55" spans="1:15" ht="15">
      <c r="A55" s="63" t="s">
        <v>58</v>
      </c>
      <c r="B55" s="64"/>
      <c r="C55" s="65"/>
      <c r="D55" s="66"/>
      <c r="E55" s="67"/>
      <c r="F55" s="64" t="e">
        <f t="shared" si="6"/>
        <v>#DIV/0!</v>
      </c>
      <c r="G55" s="65"/>
      <c r="H55" s="66"/>
      <c r="I55" s="67"/>
      <c r="J55" s="64" t="e">
        <f t="shared" si="7"/>
        <v>#DIV/0!</v>
      </c>
      <c r="K55" s="72"/>
      <c r="L55" s="66"/>
      <c r="M55" s="66"/>
      <c r="N55" s="169" t="e">
        <f t="shared" si="4"/>
        <v>#DIV/0!</v>
      </c>
      <c r="O55" s="128" t="e">
        <f t="shared" si="5"/>
        <v>#DIV/0!</v>
      </c>
    </row>
    <row r="56" spans="1:15" ht="15">
      <c r="A56" s="63" t="s">
        <v>59</v>
      </c>
      <c r="B56" s="64"/>
      <c r="C56" s="65"/>
      <c r="D56" s="66"/>
      <c r="E56" s="67"/>
      <c r="F56" s="64" t="e">
        <f t="shared" si="6"/>
        <v>#DIV/0!</v>
      </c>
      <c r="G56" s="65"/>
      <c r="H56" s="66"/>
      <c r="I56" s="67"/>
      <c r="J56" s="64" t="e">
        <f t="shared" si="7"/>
        <v>#DIV/0!</v>
      </c>
      <c r="K56" s="72"/>
      <c r="L56" s="66"/>
      <c r="M56" s="66"/>
      <c r="N56" s="169" t="e">
        <f t="shared" si="4"/>
        <v>#DIV/0!</v>
      </c>
      <c r="O56" s="128" t="e">
        <f t="shared" si="5"/>
        <v>#DIV/0!</v>
      </c>
    </row>
    <row r="57" spans="1:15" ht="15">
      <c r="A57" s="63" t="s">
        <v>60</v>
      </c>
      <c r="B57" s="64"/>
      <c r="C57" s="65"/>
      <c r="D57" s="66"/>
      <c r="E57" s="67"/>
      <c r="F57" s="64" t="e">
        <f t="shared" si="6"/>
        <v>#DIV/0!</v>
      </c>
      <c r="G57" s="65"/>
      <c r="H57" s="66"/>
      <c r="I57" s="67"/>
      <c r="J57" s="64" t="e">
        <f t="shared" si="7"/>
        <v>#DIV/0!</v>
      </c>
      <c r="K57" s="72"/>
      <c r="L57" s="66"/>
      <c r="M57" s="66"/>
      <c r="N57" s="169" t="e">
        <f t="shared" si="4"/>
        <v>#DIV/0!</v>
      </c>
      <c r="O57" s="128" t="e">
        <f t="shared" si="5"/>
        <v>#DIV/0!</v>
      </c>
    </row>
    <row r="58" spans="1:15" ht="15">
      <c r="A58" s="63" t="s">
        <v>61</v>
      </c>
      <c r="B58" s="64"/>
      <c r="C58" s="65"/>
      <c r="D58" s="66"/>
      <c r="E58" s="67"/>
      <c r="F58" s="64" t="e">
        <f t="shared" si="6"/>
        <v>#DIV/0!</v>
      </c>
      <c r="G58" s="65"/>
      <c r="H58" s="66"/>
      <c r="I58" s="67"/>
      <c r="J58" s="64" t="e">
        <f t="shared" si="7"/>
        <v>#DIV/0!</v>
      </c>
      <c r="K58" s="72"/>
      <c r="L58" s="66"/>
      <c r="M58" s="66"/>
      <c r="N58" s="169" t="e">
        <f t="shared" si="4"/>
        <v>#DIV/0!</v>
      </c>
      <c r="O58" s="128" t="e">
        <f t="shared" si="5"/>
        <v>#DIV/0!</v>
      </c>
    </row>
    <row r="59" spans="1:15" ht="15">
      <c r="A59" s="63" t="s">
        <v>62</v>
      </c>
      <c r="B59" s="64"/>
      <c r="C59" s="65"/>
      <c r="D59" s="66"/>
      <c r="E59" s="67"/>
      <c r="F59" s="64" t="e">
        <f t="shared" si="6"/>
        <v>#DIV/0!</v>
      </c>
      <c r="G59" s="65"/>
      <c r="H59" s="66"/>
      <c r="I59" s="67"/>
      <c r="J59" s="64" t="e">
        <f t="shared" si="7"/>
        <v>#DIV/0!</v>
      </c>
      <c r="K59" s="72"/>
      <c r="L59" s="66"/>
      <c r="M59" s="66"/>
      <c r="N59" s="169" t="e">
        <f t="shared" si="4"/>
        <v>#DIV/0!</v>
      </c>
      <c r="O59" s="128" t="e">
        <f t="shared" si="5"/>
        <v>#DIV/0!</v>
      </c>
    </row>
    <row r="60" spans="1:15" ht="15">
      <c r="A60" s="63" t="s">
        <v>63</v>
      </c>
      <c r="B60" s="64"/>
      <c r="C60" s="65"/>
      <c r="D60" s="66"/>
      <c r="E60" s="67"/>
      <c r="F60" s="64" t="e">
        <f t="shared" si="6"/>
        <v>#DIV/0!</v>
      </c>
      <c r="G60" s="65"/>
      <c r="H60" s="66"/>
      <c r="I60" s="67"/>
      <c r="J60" s="64" t="e">
        <f t="shared" si="7"/>
        <v>#DIV/0!</v>
      </c>
      <c r="K60" s="72"/>
      <c r="L60" s="66"/>
      <c r="M60" s="66"/>
      <c r="N60" s="169" t="e">
        <f t="shared" si="4"/>
        <v>#DIV/0!</v>
      </c>
      <c r="O60" s="128" t="e">
        <f t="shared" si="5"/>
        <v>#DIV/0!</v>
      </c>
    </row>
    <row r="61" spans="1:15" ht="15">
      <c r="A61" s="63" t="s">
        <v>64</v>
      </c>
      <c r="B61" s="64"/>
      <c r="C61" s="65"/>
      <c r="D61" s="66"/>
      <c r="E61" s="67"/>
      <c r="F61" s="64" t="e">
        <f t="shared" si="6"/>
        <v>#DIV/0!</v>
      </c>
      <c r="G61" s="65"/>
      <c r="H61" s="66"/>
      <c r="I61" s="67"/>
      <c r="J61" s="64" t="e">
        <f t="shared" si="7"/>
        <v>#DIV/0!</v>
      </c>
      <c r="K61" s="72"/>
      <c r="L61" s="66"/>
      <c r="M61" s="66"/>
      <c r="N61" s="169" t="e">
        <f t="shared" si="4"/>
        <v>#DIV/0!</v>
      </c>
      <c r="O61" s="128" t="e">
        <f t="shared" si="5"/>
        <v>#DIV/0!</v>
      </c>
    </row>
    <row r="62" spans="1:15" ht="15">
      <c r="A62" s="63" t="s">
        <v>65</v>
      </c>
      <c r="B62" s="64"/>
      <c r="C62" s="65"/>
      <c r="D62" s="66"/>
      <c r="E62" s="67"/>
      <c r="F62" s="64" t="e">
        <f t="shared" si="6"/>
        <v>#DIV/0!</v>
      </c>
      <c r="G62" s="65"/>
      <c r="H62" s="66"/>
      <c r="I62" s="67"/>
      <c r="J62" s="64" t="e">
        <f t="shared" si="7"/>
        <v>#DIV/0!</v>
      </c>
      <c r="K62" s="72"/>
      <c r="L62" s="66"/>
      <c r="M62" s="66"/>
      <c r="N62" s="169" t="e">
        <f t="shared" si="4"/>
        <v>#DIV/0!</v>
      </c>
      <c r="O62" s="128" t="e">
        <f t="shared" si="5"/>
        <v>#DIV/0!</v>
      </c>
    </row>
    <row r="63" spans="1:15" ht="15">
      <c r="A63" s="63" t="s">
        <v>66</v>
      </c>
      <c r="B63" s="64"/>
      <c r="C63" s="65"/>
      <c r="D63" s="66"/>
      <c r="E63" s="67"/>
      <c r="F63" s="64" t="e">
        <f t="shared" si="6"/>
        <v>#DIV/0!</v>
      </c>
      <c r="G63" s="65"/>
      <c r="H63" s="66"/>
      <c r="I63" s="67"/>
      <c r="J63" s="64" t="e">
        <f t="shared" si="7"/>
        <v>#DIV/0!</v>
      </c>
      <c r="K63" s="72"/>
      <c r="L63" s="66"/>
      <c r="M63" s="66"/>
      <c r="N63" s="169" t="e">
        <f t="shared" si="4"/>
        <v>#DIV/0!</v>
      </c>
      <c r="O63" s="128" t="e">
        <f t="shared" si="5"/>
        <v>#DIV/0!</v>
      </c>
    </row>
    <row r="64" spans="1:15" ht="15">
      <c r="A64" s="63" t="s">
        <v>67</v>
      </c>
      <c r="B64" s="64"/>
      <c r="C64" s="65"/>
      <c r="D64" s="66"/>
      <c r="E64" s="67"/>
      <c r="F64" s="64" t="e">
        <f t="shared" si="6"/>
        <v>#DIV/0!</v>
      </c>
      <c r="G64" s="65"/>
      <c r="H64" s="66">
        <v>6000</v>
      </c>
      <c r="I64" s="67"/>
      <c r="J64" s="64" t="e">
        <f t="shared" si="7"/>
        <v>#DIV/0!</v>
      </c>
      <c r="K64" s="72"/>
      <c r="L64" s="66">
        <v>6000</v>
      </c>
      <c r="M64" s="66"/>
      <c r="N64" s="169" t="e">
        <f t="shared" si="4"/>
        <v>#DIV/0!</v>
      </c>
      <c r="O64" s="128" t="e">
        <f t="shared" si="5"/>
        <v>#DIV/0!</v>
      </c>
    </row>
    <row r="65" spans="1:15" ht="15">
      <c r="A65" s="63" t="s">
        <v>68</v>
      </c>
      <c r="B65" s="64">
        <v>500000</v>
      </c>
      <c r="C65" s="65">
        <v>500000</v>
      </c>
      <c r="D65" s="66"/>
      <c r="E65" s="67"/>
      <c r="F65" s="64">
        <f t="shared" si="6"/>
        <v>0</v>
      </c>
      <c r="G65" s="65">
        <v>800000</v>
      </c>
      <c r="H65" s="66"/>
      <c r="I65" s="67"/>
      <c r="J65" s="64">
        <f t="shared" si="7"/>
        <v>0</v>
      </c>
      <c r="K65" s="72">
        <v>900000</v>
      </c>
      <c r="L65" s="66">
        <v>905125.3</v>
      </c>
      <c r="M65" s="66"/>
      <c r="N65" s="169">
        <f t="shared" si="4"/>
        <v>100.6</v>
      </c>
      <c r="O65" s="128">
        <f t="shared" si="5"/>
        <v>181</v>
      </c>
    </row>
    <row r="66" spans="1:15" ht="15">
      <c r="A66" s="63" t="s">
        <v>69</v>
      </c>
      <c r="B66" s="64">
        <v>1500000</v>
      </c>
      <c r="C66" s="65">
        <v>1500000</v>
      </c>
      <c r="D66" s="66">
        <v>857177.32</v>
      </c>
      <c r="E66" s="67">
        <v>369395</v>
      </c>
      <c r="F66" s="64">
        <f t="shared" si="6"/>
        <v>81.8</v>
      </c>
      <c r="G66" s="65">
        <v>1500000</v>
      </c>
      <c r="H66" s="66">
        <v>889888.32</v>
      </c>
      <c r="I66" s="67">
        <v>392215</v>
      </c>
      <c r="J66" s="64">
        <f t="shared" si="7"/>
        <v>85.5</v>
      </c>
      <c r="K66" s="72">
        <v>2070000</v>
      </c>
      <c r="L66" s="66">
        <v>1444486.32</v>
      </c>
      <c r="M66" s="66">
        <v>627065</v>
      </c>
      <c r="N66" s="169">
        <f t="shared" si="4"/>
        <v>100.1</v>
      </c>
      <c r="O66" s="128">
        <f t="shared" si="5"/>
        <v>138.1</v>
      </c>
    </row>
    <row r="67" spans="1:15" ht="15">
      <c r="A67" s="63" t="s">
        <v>70</v>
      </c>
      <c r="B67" s="64">
        <v>1500</v>
      </c>
      <c r="C67" s="65">
        <v>1500</v>
      </c>
      <c r="D67" s="66">
        <v>594.73</v>
      </c>
      <c r="E67" s="67"/>
      <c r="F67" s="64">
        <f t="shared" si="6"/>
        <v>39.6</v>
      </c>
      <c r="G67" s="65">
        <v>1500</v>
      </c>
      <c r="H67" s="66">
        <v>876.41</v>
      </c>
      <c r="I67" s="67"/>
      <c r="J67" s="64">
        <f t="shared" si="7"/>
        <v>58.4</v>
      </c>
      <c r="K67" s="72">
        <v>1500</v>
      </c>
      <c r="L67" s="66">
        <v>1129.12</v>
      </c>
      <c r="M67" s="66"/>
      <c r="N67" s="169">
        <f t="shared" si="4"/>
        <v>75.3</v>
      </c>
      <c r="O67" s="128">
        <f t="shared" si="5"/>
        <v>75.3</v>
      </c>
    </row>
    <row r="68" spans="1:15" ht="15">
      <c r="A68" s="63" t="s">
        <v>71</v>
      </c>
      <c r="B68" s="64"/>
      <c r="C68" s="65"/>
      <c r="D68" s="66"/>
      <c r="E68" s="67"/>
      <c r="F68" s="64" t="e">
        <f t="shared" si="6"/>
        <v>#DIV/0!</v>
      </c>
      <c r="G68" s="65"/>
      <c r="H68" s="66"/>
      <c r="I68" s="67"/>
      <c r="J68" s="64" t="e">
        <f t="shared" si="7"/>
        <v>#DIV/0!</v>
      </c>
      <c r="K68" s="72"/>
      <c r="L68" s="66"/>
      <c r="M68" s="66"/>
      <c r="N68" s="169" t="e">
        <f t="shared" si="4"/>
        <v>#DIV/0!</v>
      </c>
      <c r="O68" s="128" t="e">
        <f t="shared" si="5"/>
        <v>#DIV/0!</v>
      </c>
    </row>
    <row r="69" spans="1:15" ht="15">
      <c r="A69" s="63" t="s">
        <v>72</v>
      </c>
      <c r="B69" s="64"/>
      <c r="C69" s="65"/>
      <c r="D69" s="66"/>
      <c r="E69" s="67"/>
      <c r="F69" s="64" t="e">
        <f t="shared" si="6"/>
        <v>#DIV/0!</v>
      </c>
      <c r="G69" s="65"/>
      <c r="H69" s="66"/>
      <c r="I69" s="67"/>
      <c r="J69" s="64" t="e">
        <f t="shared" si="7"/>
        <v>#DIV/0!</v>
      </c>
      <c r="K69" s="72"/>
      <c r="L69" s="66"/>
      <c r="M69" s="66"/>
      <c r="N69" s="169" t="e">
        <f t="shared" si="4"/>
        <v>#DIV/0!</v>
      </c>
      <c r="O69" s="128" t="e">
        <f t="shared" si="5"/>
        <v>#DIV/0!</v>
      </c>
    </row>
    <row r="70" spans="1:15" ht="15">
      <c r="A70" s="63" t="s">
        <v>73</v>
      </c>
      <c r="B70" s="64"/>
      <c r="C70" s="65"/>
      <c r="D70" s="66"/>
      <c r="E70" s="67"/>
      <c r="F70" s="64" t="e">
        <f t="shared" si="6"/>
        <v>#DIV/0!</v>
      </c>
      <c r="G70" s="65"/>
      <c r="H70" s="66"/>
      <c r="I70" s="67"/>
      <c r="J70" s="64" t="e">
        <f t="shared" si="7"/>
        <v>#DIV/0!</v>
      </c>
      <c r="K70" s="72"/>
      <c r="L70" s="66"/>
      <c r="M70" s="66"/>
      <c r="N70" s="169" t="e">
        <f t="shared" si="4"/>
        <v>#DIV/0!</v>
      </c>
      <c r="O70" s="128" t="e">
        <f t="shared" si="5"/>
        <v>#DIV/0!</v>
      </c>
    </row>
    <row r="71" spans="1:15" ht="15">
      <c r="A71" s="73" t="s">
        <v>74</v>
      </c>
      <c r="B71" s="64">
        <f>SUM(B50:B70)</f>
        <v>4501500</v>
      </c>
      <c r="C71" s="65">
        <f>SUM(C50:C70)</f>
        <v>4501500</v>
      </c>
      <c r="D71" s="66">
        <f>SUM(D50:D70)</f>
        <v>2331181.05</v>
      </c>
      <c r="E71" s="67">
        <f>SUM(E50:E70)</f>
        <v>369395</v>
      </c>
      <c r="F71" s="64">
        <f t="shared" si="6"/>
        <v>60</v>
      </c>
      <c r="G71" s="65">
        <f>SUM(G50:G70)</f>
        <v>4801500</v>
      </c>
      <c r="H71" s="66">
        <f>SUM(H50:H70)</f>
        <v>2625540.73</v>
      </c>
      <c r="I71" s="67">
        <f>SUM(I50:I70)</f>
        <v>392215</v>
      </c>
      <c r="J71" s="64">
        <f t="shared" si="7"/>
        <v>62.9</v>
      </c>
      <c r="K71" s="66">
        <f>SUM(K50:K70)</f>
        <v>5421500</v>
      </c>
      <c r="L71" s="66">
        <f>SUM(L50:L70)</f>
        <v>4799922.03</v>
      </c>
      <c r="M71" s="66">
        <f>SUM(M50:M70)</f>
        <v>627065</v>
      </c>
      <c r="N71" s="169">
        <f t="shared" si="4"/>
        <v>100.1</v>
      </c>
      <c r="O71" s="128">
        <f t="shared" si="5"/>
        <v>120.6</v>
      </c>
    </row>
    <row r="72" spans="1:15" ht="15">
      <c r="A72" s="63" t="s">
        <v>75</v>
      </c>
      <c r="B72" s="74"/>
      <c r="C72" s="75"/>
      <c r="D72" s="76"/>
      <c r="E72" s="77"/>
      <c r="F72" s="64" t="e">
        <f t="shared" si="6"/>
        <v>#DIV/0!</v>
      </c>
      <c r="G72" s="75"/>
      <c r="H72" s="76"/>
      <c r="I72" s="77"/>
      <c r="J72" s="64" t="e">
        <f t="shared" si="7"/>
        <v>#DIV/0!</v>
      </c>
      <c r="K72" s="81"/>
      <c r="L72" s="76"/>
      <c r="M72" s="76"/>
      <c r="N72" s="169" t="e">
        <f t="shared" si="4"/>
        <v>#DIV/0!</v>
      </c>
      <c r="O72" s="128" t="e">
        <f t="shared" si="5"/>
        <v>#DIV/0!</v>
      </c>
    </row>
    <row r="73" spans="1:15" ht="15">
      <c r="A73" s="63" t="s">
        <v>76</v>
      </c>
      <c r="B73" s="74">
        <v>5486980</v>
      </c>
      <c r="C73" s="75">
        <v>5486980</v>
      </c>
      <c r="D73" s="76">
        <v>3112561.83</v>
      </c>
      <c r="E73" s="77"/>
      <c r="F73" s="74">
        <f t="shared" si="6"/>
        <v>56.7</v>
      </c>
      <c r="G73" s="75">
        <v>5486980</v>
      </c>
      <c r="H73" s="76">
        <v>4339370.91</v>
      </c>
      <c r="I73" s="77"/>
      <c r="J73" s="74">
        <f t="shared" si="7"/>
        <v>79.1</v>
      </c>
      <c r="K73" s="81">
        <v>5594980</v>
      </c>
      <c r="L73" s="76">
        <v>5594980</v>
      </c>
      <c r="M73" s="76"/>
      <c r="N73" s="169">
        <f t="shared" si="4"/>
        <v>100</v>
      </c>
      <c r="O73" s="128">
        <f t="shared" si="5"/>
        <v>102</v>
      </c>
    </row>
    <row r="74" spans="1:15" ht="15">
      <c r="A74" s="73" t="s">
        <v>77</v>
      </c>
      <c r="B74" s="83"/>
      <c r="C74" s="84"/>
      <c r="D74" s="85"/>
      <c r="E74" s="86"/>
      <c r="F74" s="74" t="e">
        <f t="shared" si="6"/>
        <v>#DIV/0!</v>
      </c>
      <c r="G74" s="84"/>
      <c r="H74" s="85"/>
      <c r="I74" s="86"/>
      <c r="J74" s="74" t="e">
        <f t="shared" si="7"/>
        <v>#DIV/0!</v>
      </c>
      <c r="K74" s="65">
        <v>39600</v>
      </c>
      <c r="L74" s="66">
        <v>38784.08</v>
      </c>
      <c r="M74" s="66"/>
      <c r="N74" s="169">
        <f t="shared" si="4"/>
        <v>97.9</v>
      </c>
      <c r="O74" s="128" t="e">
        <f t="shared" si="5"/>
        <v>#DIV/0!</v>
      </c>
    </row>
    <row r="75" spans="1:15" ht="15">
      <c r="A75" s="63" t="s">
        <v>78</v>
      </c>
      <c r="B75" s="64">
        <v>27515746</v>
      </c>
      <c r="C75" s="65">
        <v>27787887</v>
      </c>
      <c r="D75" s="66">
        <v>13651745</v>
      </c>
      <c r="E75" s="67"/>
      <c r="F75" s="74">
        <f t="shared" si="6"/>
        <v>49.1</v>
      </c>
      <c r="G75" s="65">
        <v>27787887</v>
      </c>
      <c r="H75" s="66">
        <v>20495246</v>
      </c>
      <c r="I75" s="67"/>
      <c r="J75" s="74">
        <f t="shared" si="7"/>
        <v>73.8</v>
      </c>
      <c r="K75" s="65">
        <v>27315206</v>
      </c>
      <c r="L75" s="66">
        <v>27315206</v>
      </c>
      <c r="M75" s="66"/>
      <c r="N75" s="169">
        <f t="shared" si="4"/>
        <v>100</v>
      </c>
      <c r="O75" s="128">
        <f t="shared" si="5"/>
        <v>99.3</v>
      </c>
    </row>
    <row r="76" spans="1:15" ht="15">
      <c r="A76" s="63" t="s">
        <v>79</v>
      </c>
      <c r="B76" s="64"/>
      <c r="C76" s="65"/>
      <c r="D76" s="66"/>
      <c r="E76" s="67"/>
      <c r="F76" s="64" t="e">
        <f t="shared" si="6"/>
        <v>#DIV/0!</v>
      </c>
      <c r="G76" s="65"/>
      <c r="H76" s="66"/>
      <c r="I76" s="67"/>
      <c r="J76" s="64" t="e">
        <f t="shared" si="7"/>
        <v>#DIV/0!</v>
      </c>
      <c r="K76" s="65"/>
      <c r="L76" s="66"/>
      <c r="M76" s="66"/>
      <c r="N76" s="169" t="e">
        <f t="shared" si="4"/>
        <v>#DIV/0!</v>
      </c>
      <c r="O76" s="128" t="e">
        <f t="shared" si="5"/>
        <v>#DIV/0!</v>
      </c>
    </row>
    <row r="77" spans="1:15" ht="15">
      <c r="A77" s="63" t="s">
        <v>80</v>
      </c>
      <c r="B77" s="64"/>
      <c r="C77" s="65"/>
      <c r="D77" s="66"/>
      <c r="E77" s="67"/>
      <c r="F77" s="74" t="e">
        <f t="shared" si="6"/>
        <v>#DIV/0!</v>
      </c>
      <c r="G77" s="65"/>
      <c r="H77" s="66"/>
      <c r="I77" s="67"/>
      <c r="J77" s="74" t="e">
        <f t="shared" si="7"/>
        <v>#DIV/0!</v>
      </c>
      <c r="K77" s="65"/>
      <c r="L77" s="66"/>
      <c r="M77" s="66"/>
      <c r="N77" s="169" t="e">
        <f t="shared" si="4"/>
        <v>#DIV/0!</v>
      </c>
      <c r="O77" s="128" t="e">
        <f t="shared" si="5"/>
        <v>#DIV/0!</v>
      </c>
    </row>
    <row r="78" spans="1:15" ht="15">
      <c r="A78" s="73" t="s">
        <v>81</v>
      </c>
      <c r="B78" s="64"/>
      <c r="C78" s="65"/>
      <c r="D78" s="66"/>
      <c r="E78" s="67"/>
      <c r="F78" s="74" t="e">
        <f t="shared" si="6"/>
        <v>#DIV/0!</v>
      </c>
      <c r="G78" s="65"/>
      <c r="H78" s="66"/>
      <c r="I78" s="67"/>
      <c r="J78" s="74" t="e">
        <f t="shared" si="7"/>
        <v>#DIV/0!</v>
      </c>
      <c r="K78" s="65"/>
      <c r="L78" s="66"/>
      <c r="M78" s="66"/>
      <c r="N78" s="169" t="e">
        <f t="shared" si="4"/>
        <v>#DIV/0!</v>
      </c>
      <c r="O78" s="128" t="e">
        <f t="shared" si="5"/>
        <v>#DIV/0!</v>
      </c>
    </row>
    <row r="79" spans="1:15" ht="15">
      <c r="A79" s="73" t="s">
        <v>82</v>
      </c>
      <c r="B79" s="64">
        <f>SUM(B73:B78)</f>
        <v>33002726</v>
      </c>
      <c r="C79" s="65">
        <f>SUM(C73:C78)</f>
        <v>33274867</v>
      </c>
      <c r="D79" s="66">
        <f>SUM(D73:D78)</f>
        <v>16764306.83</v>
      </c>
      <c r="E79" s="67">
        <f>SUM(E73:E78)</f>
        <v>0</v>
      </c>
      <c r="F79" s="64">
        <f t="shared" si="6"/>
        <v>50.4</v>
      </c>
      <c r="G79" s="65">
        <f>SUM(G73:G78)</f>
        <v>33274867</v>
      </c>
      <c r="H79" s="66">
        <f>SUM(H73:H78)</f>
        <v>24834616.91</v>
      </c>
      <c r="I79" s="67">
        <f>SUM(I73:I78)</f>
        <v>0</v>
      </c>
      <c r="J79" s="64">
        <f t="shared" si="7"/>
        <v>74.6</v>
      </c>
      <c r="K79" s="65">
        <f>SUM(K73:K78)</f>
        <v>32949786</v>
      </c>
      <c r="L79" s="66">
        <f>SUM(L73:L78)</f>
        <v>32948970.08</v>
      </c>
      <c r="M79" s="66">
        <f>SUM(M73:M78)</f>
        <v>0</v>
      </c>
      <c r="N79" s="169">
        <f t="shared" si="4"/>
        <v>100</v>
      </c>
      <c r="O79" s="128">
        <f t="shared" si="5"/>
        <v>99.8</v>
      </c>
    </row>
    <row r="80" spans="1:15" ht="15.75" thickBot="1">
      <c r="A80" s="90" t="s">
        <v>83</v>
      </c>
      <c r="B80" s="74">
        <f>B71+B79</f>
        <v>37504226</v>
      </c>
      <c r="C80" s="75">
        <f>C71+C79</f>
        <v>37776367</v>
      </c>
      <c r="D80" s="76">
        <f>D71+D79</f>
        <v>19095487.88</v>
      </c>
      <c r="E80" s="77">
        <f>E71+E79</f>
        <v>369395</v>
      </c>
      <c r="F80" s="74">
        <f t="shared" si="6"/>
        <v>51.5</v>
      </c>
      <c r="G80" s="75">
        <f>G71+G79</f>
        <v>38076367</v>
      </c>
      <c r="H80" s="76">
        <f>H71+H79</f>
        <v>27460157.64</v>
      </c>
      <c r="I80" s="76">
        <f>I71+I79</f>
        <v>392215</v>
      </c>
      <c r="J80" s="74">
        <f t="shared" si="7"/>
        <v>73.1</v>
      </c>
      <c r="K80" s="75">
        <f>K71+K79</f>
        <v>38371286</v>
      </c>
      <c r="L80" s="76">
        <f>L71+L79</f>
        <v>37748892.11</v>
      </c>
      <c r="M80" s="76">
        <f>M71+M79</f>
        <v>627065</v>
      </c>
      <c r="N80" s="178">
        <f t="shared" si="4"/>
        <v>100</v>
      </c>
      <c r="O80" s="165">
        <f t="shared" si="5"/>
        <v>102.3</v>
      </c>
    </row>
    <row r="81" spans="1:15" ht="15.75" thickBot="1">
      <c r="A81" s="91" t="s">
        <v>84</v>
      </c>
      <c r="B81" s="92">
        <f>B80-B33</f>
        <v>0</v>
      </c>
      <c r="C81" s="92">
        <f>C80-C33</f>
        <v>0</v>
      </c>
      <c r="D81" s="92">
        <f>D80-D33</f>
        <v>-468969.30000000075</v>
      </c>
      <c r="E81" s="92">
        <f>E80-E33</f>
        <v>142358</v>
      </c>
      <c r="F81" s="92" t="e">
        <f t="shared" si="6"/>
        <v>#DIV/0!</v>
      </c>
      <c r="G81" s="92">
        <f>G80-G33</f>
        <v>0</v>
      </c>
      <c r="H81" s="92">
        <f>H80-H33</f>
        <v>-397752.52999999747</v>
      </c>
      <c r="I81" s="92">
        <f>I80-I33</f>
        <v>181178</v>
      </c>
      <c r="J81" s="92" t="e">
        <f t="shared" si="7"/>
        <v>#DIV/0!</v>
      </c>
      <c r="K81" s="92">
        <f>K80-K33</f>
        <v>0</v>
      </c>
      <c r="L81" s="92">
        <f>L80-L33</f>
        <v>2450.259999997914</v>
      </c>
      <c r="M81" s="92">
        <f>M80-M33</f>
        <v>4885</v>
      </c>
      <c r="N81" s="92" t="e">
        <f t="shared" si="4"/>
        <v>#DIV/0!</v>
      </c>
      <c r="O81" s="92" t="e">
        <f t="shared" si="5"/>
        <v>#DIV/0!</v>
      </c>
    </row>
    <row r="82" spans="1:15" ht="15" customHeight="1" thickBot="1">
      <c r="A82" s="356" t="s">
        <v>106</v>
      </c>
      <c r="B82" s="354"/>
      <c r="C82" s="354"/>
      <c r="D82" s="357">
        <f>D81+E81</f>
        <v>-326611.30000000075</v>
      </c>
      <c r="E82" s="358"/>
      <c r="F82" s="358"/>
      <c r="G82" s="358"/>
      <c r="H82" s="357">
        <f>H81+I81</f>
        <v>-216574.52999999747</v>
      </c>
      <c r="I82" s="358"/>
      <c r="J82" s="358"/>
      <c r="K82" s="358"/>
      <c r="L82" s="357">
        <f>L81+M81</f>
        <v>7335.259999997914</v>
      </c>
      <c r="M82" s="354"/>
      <c r="N82" s="354"/>
      <c r="O82" s="355"/>
    </row>
    <row r="83" ht="15">
      <c r="B83" s="105"/>
    </row>
    <row r="84" spans="2:8" ht="15">
      <c r="B84" s="105"/>
      <c r="H84" s="53" t="s">
        <v>100</v>
      </c>
    </row>
    <row r="85" spans="1:8" ht="15">
      <c r="A85" s="94" t="s">
        <v>85</v>
      </c>
      <c r="H85" s="53" t="s">
        <v>99</v>
      </c>
    </row>
    <row r="86" ht="15.75" thickBot="1">
      <c r="H86" s="53" t="s">
        <v>101</v>
      </c>
    </row>
    <row r="87" spans="1:8" ht="15">
      <c r="A87" s="37"/>
      <c r="B87" s="118" t="s">
        <v>10</v>
      </c>
      <c r="C87" s="104" t="s">
        <v>14</v>
      </c>
      <c r="D87" s="6" t="s">
        <v>15</v>
      </c>
      <c r="E87" s="33"/>
      <c r="H87" s="53" t="s">
        <v>139</v>
      </c>
    </row>
    <row r="88" spans="1:8" ht="15">
      <c r="A88" s="41" t="s">
        <v>86</v>
      </c>
      <c r="B88" s="119"/>
      <c r="C88" s="17"/>
      <c r="D88" s="124">
        <v>169256</v>
      </c>
      <c r="E88" s="33"/>
      <c r="H88" s="53" t="s">
        <v>102</v>
      </c>
    </row>
    <row r="89" spans="1:8" ht="15">
      <c r="A89" s="100" t="s">
        <v>90</v>
      </c>
      <c r="B89" s="119"/>
      <c r="C89" s="17"/>
      <c r="D89" s="124">
        <v>49540</v>
      </c>
      <c r="E89" s="33"/>
      <c r="H89" s="53" t="s">
        <v>103</v>
      </c>
    </row>
    <row r="90" spans="1:8" ht="15">
      <c r="A90" s="100" t="s">
        <v>88</v>
      </c>
      <c r="B90" s="119"/>
      <c r="C90" s="17"/>
      <c r="D90" s="124">
        <v>574990.92</v>
      </c>
      <c r="E90" s="33"/>
      <c r="H90" s="53" t="s">
        <v>104</v>
      </c>
    </row>
    <row r="91" spans="1:8" ht="15.75" thickBot="1">
      <c r="A91" s="46" t="s">
        <v>89</v>
      </c>
      <c r="B91" s="120"/>
      <c r="C91" s="48"/>
      <c r="D91" s="127">
        <v>40041.14</v>
      </c>
      <c r="E91" s="33"/>
      <c r="H91" s="53" t="s">
        <v>105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2.421875" style="0" customWidth="1"/>
    <col min="2" max="3" width="14.8515625" style="0" bestFit="1" customWidth="1"/>
    <col min="4" max="5" width="12.7109375" style="0" customWidth="1"/>
    <col min="6" max="6" width="6.57421875" style="0" bestFit="1" customWidth="1"/>
    <col min="7" max="7" width="15.57421875" style="0" customWidth="1"/>
    <col min="8" max="9" width="12.7109375" style="0" customWidth="1"/>
    <col min="10" max="10" width="7.00390625" style="170" bestFit="1" customWidth="1"/>
    <col min="11" max="11" width="15.28125" style="0" customWidth="1"/>
    <col min="12" max="13" width="12.7109375" style="0" customWidth="1"/>
    <col min="14" max="14" width="7.00390625" style="170" bestFit="1" customWidth="1"/>
    <col min="15" max="15" width="7.00390625" style="0" bestFit="1" customWidth="1"/>
  </cols>
  <sheetData>
    <row r="1" ht="15">
      <c r="H1" s="364" t="s">
        <v>133</v>
      </c>
    </row>
    <row r="2" spans="1:14" ht="16.5" thickBot="1">
      <c r="A2" s="1" t="s">
        <v>0</v>
      </c>
      <c r="B2" s="1" t="s">
        <v>1</v>
      </c>
      <c r="C2" s="1"/>
      <c r="F2" s="1"/>
      <c r="G2" s="1"/>
      <c r="J2" s="171"/>
      <c r="K2" s="1"/>
      <c r="N2" s="171"/>
    </row>
    <row r="3" spans="1:15" s="166" customFormat="1" ht="14.25">
      <c r="A3" s="187" t="s">
        <v>2</v>
      </c>
      <c r="B3" s="181" t="s">
        <v>3</v>
      </c>
      <c r="C3" s="188" t="s">
        <v>4</v>
      </c>
      <c r="D3" s="189" t="s">
        <v>5</v>
      </c>
      <c r="E3" s="190"/>
      <c r="F3" s="179" t="s">
        <v>6</v>
      </c>
      <c r="G3" s="191" t="s">
        <v>4</v>
      </c>
      <c r="H3" s="189" t="s">
        <v>7</v>
      </c>
      <c r="I3" s="190"/>
      <c r="J3" s="179" t="s">
        <v>6</v>
      </c>
      <c r="K3" s="192" t="s">
        <v>4</v>
      </c>
      <c r="L3" s="189" t="s">
        <v>8</v>
      </c>
      <c r="M3" s="190"/>
      <c r="N3" s="179" t="s">
        <v>6</v>
      </c>
      <c r="O3" s="193" t="s">
        <v>91</v>
      </c>
    </row>
    <row r="4" spans="1:15" s="166" customFormat="1" ht="15" thickBot="1">
      <c r="A4" s="194"/>
      <c r="B4" s="182" t="s">
        <v>9</v>
      </c>
      <c r="C4" s="195" t="s">
        <v>10</v>
      </c>
      <c r="D4" s="196" t="s">
        <v>11</v>
      </c>
      <c r="E4" s="196" t="s">
        <v>12</v>
      </c>
      <c r="F4" s="180" t="s">
        <v>13</v>
      </c>
      <c r="G4" s="197" t="s">
        <v>14</v>
      </c>
      <c r="H4" s="196" t="s">
        <v>11</v>
      </c>
      <c r="I4" s="196" t="s">
        <v>12</v>
      </c>
      <c r="J4" s="180" t="s">
        <v>13</v>
      </c>
      <c r="K4" s="198" t="s">
        <v>15</v>
      </c>
      <c r="L4" s="196" t="s">
        <v>11</v>
      </c>
      <c r="M4" s="196" t="s">
        <v>12</v>
      </c>
      <c r="N4" s="180" t="s">
        <v>13</v>
      </c>
      <c r="O4" s="199" t="s">
        <v>92</v>
      </c>
    </row>
    <row r="5" spans="1:15" ht="15.75" customHeight="1">
      <c r="A5" s="8" t="s">
        <v>16</v>
      </c>
      <c r="B5" s="129">
        <v>900000</v>
      </c>
      <c r="C5" s="140">
        <v>900000</v>
      </c>
      <c r="D5" s="141">
        <v>448137.4</v>
      </c>
      <c r="E5" s="141">
        <v>49839</v>
      </c>
      <c r="F5" s="244">
        <f>ROUND((D5+E5)/(C5/100),1)</f>
        <v>55.3</v>
      </c>
      <c r="G5" s="140">
        <v>900000</v>
      </c>
      <c r="H5" s="141">
        <v>642483.8</v>
      </c>
      <c r="I5" s="141">
        <v>51519</v>
      </c>
      <c r="J5" s="244">
        <f>ROUND((H5+I5)/(G5/100),1)</f>
        <v>77.1</v>
      </c>
      <c r="K5" s="142">
        <v>900000</v>
      </c>
      <c r="L5" s="141">
        <v>873575.35</v>
      </c>
      <c r="M5" s="141">
        <v>80410</v>
      </c>
      <c r="N5" s="244">
        <f>ROUND((L5+M5)/(K5/100),1)</f>
        <v>106</v>
      </c>
      <c r="O5" s="128">
        <f aca="true" t="shared" si="0" ref="O5:O33">ROUND((L5+M5)/(B5/100),1)</f>
        <v>106</v>
      </c>
    </row>
    <row r="6" spans="1:15" ht="15.75" customHeight="1">
      <c r="A6" s="14" t="s">
        <v>17</v>
      </c>
      <c r="B6" s="130">
        <v>350000</v>
      </c>
      <c r="C6" s="143">
        <v>350000</v>
      </c>
      <c r="D6" s="144">
        <v>132479.4</v>
      </c>
      <c r="E6" s="144">
        <v>40855</v>
      </c>
      <c r="F6" s="245">
        <f aca="true" t="shared" si="1" ref="F6:F33">ROUND((D6+E6)/(C6/100),1)</f>
        <v>49.5</v>
      </c>
      <c r="G6" s="143">
        <v>350000</v>
      </c>
      <c r="H6" s="144">
        <v>130799.4</v>
      </c>
      <c r="I6" s="144">
        <v>42535</v>
      </c>
      <c r="J6" s="245">
        <f aca="true" t="shared" si="2" ref="J6:J33">ROUND((H6+I6)/(G6/100),1)</f>
        <v>49.5</v>
      </c>
      <c r="K6" s="145">
        <v>350000</v>
      </c>
      <c r="L6" s="144">
        <v>263861.93</v>
      </c>
      <c r="M6" s="144">
        <v>76207.5</v>
      </c>
      <c r="N6" s="245">
        <f aca="true" t="shared" si="3" ref="N6:N33">ROUND((L6+M6)/(K6/100),1)</f>
        <v>97.2</v>
      </c>
      <c r="O6" s="64">
        <f t="shared" si="0"/>
        <v>97.2</v>
      </c>
    </row>
    <row r="7" spans="1:15" ht="15.75" customHeight="1">
      <c r="A7" s="14" t="s">
        <v>18</v>
      </c>
      <c r="B7" s="130">
        <v>800000</v>
      </c>
      <c r="C7" s="143">
        <v>800000</v>
      </c>
      <c r="D7" s="144">
        <v>467135.89</v>
      </c>
      <c r="E7" s="144">
        <v>25580</v>
      </c>
      <c r="F7" s="245">
        <f t="shared" si="1"/>
        <v>61.6</v>
      </c>
      <c r="G7" s="143">
        <v>800000</v>
      </c>
      <c r="H7" s="144">
        <v>525814.24</v>
      </c>
      <c r="I7" s="144">
        <v>26700</v>
      </c>
      <c r="J7" s="245">
        <f t="shared" si="2"/>
        <v>69.1</v>
      </c>
      <c r="K7" s="145">
        <v>1000000</v>
      </c>
      <c r="L7" s="144">
        <v>873714.23</v>
      </c>
      <c r="M7" s="144">
        <v>59980</v>
      </c>
      <c r="N7" s="245">
        <f t="shared" si="3"/>
        <v>93.4</v>
      </c>
      <c r="O7" s="64">
        <f t="shared" si="0"/>
        <v>116.7</v>
      </c>
    </row>
    <row r="8" spans="1:15" ht="15.75" customHeight="1">
      <c r="A8" s="14" t="s">
        <v>19</v>
      </c>
      <c r="B8" s="130">
        <v>50000</v>
      </c>
      <c r="C8" s="143">
        <v>50000</v>
      </c>
      <c r="D8" s="144">
        <v>-1283.96</v>
      </c>
      <c r="E8" s="144">
        <v>29895</v>
      </c>
      <c r="F8" s="245">
        <f t="shared" si="1"/>
        <v>57.2</v>
      </c>
      <c r="G8" s="143">
        <v>50000</v>
      </c>
      <c r="H8" s="144">
        <v>696.04</v>
      </c>
      <c r="I8" s="144">
        <v>31015</v>
      </c>
      <c r="J8" s="245">
        <f t="shared" si="2"/>
        <v>63.4</v>
      </c>
      <c r="K8" s="145">
        <v>50000</v>
      </c>
      <c r="L8" s="144">
        <v>31639.44</v>
      </c>
      <c r="M8" s="144">
        <v>41205</v>
      </c>
      <c r="N8" s="245">
        <f t="shared" si="3"/>
        <v>145.7</v>
      </c>
      <c r="O8" s="64">
        <f t="shared" si="0"/>
        <v>145.7</v>
      </c>
    </row>
    <row r="9" spans="1:15" ht="15.75" customHeight="1">
      <c r="A9" s="14" t="s">
        <v>20</v>
      </c>
      <c r="B9" s="130">
        <v>0</v>
      </c>
      <c r="C9" s="143">
        <v>0</v>
      </c>
      <c r="D9" s="144"/>
      <c r="E9" s="144"/>
      <c r="F9" s="245" t="e">
        <f t="shared" si="1"/>
        <v>#DIV/0!</v>
      </c>
      <c r="G9" s="143"/>
      <c r="H9" s="144"/>
      <c r="I9" s="144"/>
      <c r="J9" s="245" t="e">
        <f t="shared" si="2"/>
        <v>#DIV/0!</v>
      </c>
      <c r="K9" s="145"/>
      <c r="L9" s="144"/>
      <c r="M9" s="144"/>
      <c r="N9" s="245" t="e">
        <f t="shared" si="3"/>
        <v>#DIV/0!</v>
      </c>
      <c r="O9" s="64" t="e">
        <f t="shared" si="0"/>
        <v>#DIV/0!</v>
      </c>
    </row>
    <row r="10" spans="1:15" ht="15.75" customHeight="1">
      <c r="A10" s="14" t="s">
        <v>22</v>
      </c>
      <c r="B10" s="130">
        <v>0</v>
      </c>
      <c r="C10" s="143">
        <v>0</v>
      </c>
      <c r="D10" s="144"/>
      <c r="E10" s="144"/>
      <c r="F10" s="245" t="e">
        <f t="shared" si="1"/>
        <v>#DIV/0!</v>
      </c>
      <c r="G10" s="143"/>
      <c r="H10" s="144"/>
      <c r="I10" s="144"/>
      <c r="J10" s="245" t="e">
        <f t="shared" si="2"/>
        <v>#DIV/0!</v>
      </c>
      <c r="K10" s="145"/>
      <c r="L10" s="144"/>
      <c r="M10" s="144"/>
      <c r="N10" s="245" t="e">
        <f t="shared" si="3"/>
        <v>#DIV/0!</v>
      </c>
      <c r="O10" s="64" t="e">
        <f t="shared" si="0"/>
        <v>#DIV/0!</v>
      </c>
    </row>
    <row r="11" spans="1:15" ht="15.75" customHeight="1">
      <c r="A11" s="14" t="s">
        <v>23</v>
      </c>
      <c r="B11" s="130">
        <v>0</v>
      </c>
      <c r="C11" s="143">
        <v>0</v>
      </c>
      <c r="D11" s="144"/>
      <c r="E11" s="144"/>
      <c r="F11" s="245" t="e">
        <f t="shared" si="1"/>
        <v>#DIV/0!</v>
      </c>
      <c r="G11" s="143"/>
      <c r="H11" s="144"/>
      <c r="I11" s="144"/>
      <c r="J11" s="245" t="e">
        <f t="shared" si="2"/>
        <v>#DIV/0!</v>
      </c>
      <c r="K11" s="145"/>
      <c r="L11" s="144"/>
      <c r="M11" s="144"/>
      <c r="N11" s="245" t="e">
        <f t="shared" si="3"/>
        <v>#DIV/0!</v>
      </c>
      <c r="O11" s="64" t="e">
        <f t="shared" si="0"/>
        <v>#DIV/0!</v>
      </c>
    </row>
    <row r="12" spans="1:15" ht="15.75" customHeight="1">
      <c r="A12" s="14" t="s">
        <v>24</v>
      </c>
      <c r="B12" s="130">
        <v>300000</v>
      </c>
      <c r="C12" s="143">
        <v>300000</v>
      </c>
      <c r="D12" s="144">
        <v>124233.1</v>
      </c>
      <c r="E12" s="144"/>
      <c r="F12" s="245">
        <f t="shared" si="1"/>
        <v>41.4</v>
      </c>
      <c r="G12" s="143">
        <v>300000</v>
      </c>
      <c r="H12" s="144">
        <v>417100.9</v>
      </c>
      <c r="I12" s="144"/>
      <c r="J12" s="245">
        <f t="shared" si="2"/>
        <v>139</v>
      </c>
      <c r="K12" s="145">
        <v>445628</v>
      </c>
      <c r="L12" s="144">
        <v>466802.9</v>
      </c>
      <c r="M12" s="144"/>
      <c r="N12" s="245">
        <f t="shared" si="3"/>
        <v>104.8</v>
      </c>
      <c r="O12" s="64">
        <f t="shared" si="0"/>
        <v>155.6</v>
      </c>
    </row>
    <row r="13" spans="1:15" ht="15.75" customHeight="1">
      <c r="A13" s="14" t="s">
        <v>25</v>
      </c>
      <c r="B13" s="130">
        <v>50000</v>
      </c>
      <c r="C13" s="143">
        <v>50000</v>
      </c>
      <c r="D13" s="144">
        <v>27070</v>
      </c>
      <c r="E13" s="144"/>
      <c r="F13" s="245">
        <f t="shared" si="1"/>
        <v>54.1</v>
      </c>
      <c r="G13" s="143">
        <v>50000</v>
      </c>
      <c r="H13" s="144">
        <v>164800</v>
      </c>
      <c r="I13" s="144"/>
      <c r="J13" s="245">
        <f t="shared" si="2"/>
        <v>329.6</v>
      </c>
      <c r="K13" s="145">
        <v>50000</v>
      </c>
      <c r="L13" s="144">
        <v>35535</v>
      </c>
      <c r="M13" s="144"/>
      <c r="N13" s="245">
        <f t="shared" si="3"/>
        <v>71.1</v>
      </c>
      <c r="O13" s="64">
        <f t="shared" si="0"/>
        <v>71.1</v>
      </c>
    </row>
    <row r="14" spans="1:15" ht="15.75" customHeight="1">
      <c r="A14" s="14" t="s">
        <v>26</v>
      </c>
      <c r="B14" s="130">
        <v>1000</v>
      </c>
      <c r="C14" s="143">
        <v>1000</v>
      </c>
      <c r="D14" s="144">
        <v>36</v>
      </c>
      <c r="E14" s="144"/>
      <c r="F14" s="245">
        <f t="shared" si="1"/>
        <v>3.6</v>
      </c>
      <c r="G14" s="143">
        <v>1000</v>
      </c>
      <c r="H14" s="144">
        <v>1129.49</v>
      </c>
      <c r="I14" s="144"/>
      <c r="J14" s="245">
        <f t="shared" si="2"/>
        <v>112.9</v>
      </c>
      <c r="K14" s="145">
        <v>1000</v>
      </c>
      <c r="L14" s="144">
        <v>1304.49</v>
      </c>
      <c r="M14" s="144"/>
      <c r="N14" s="245">
        <f t="shared" si="3"/>
        <v>130.4</v>
      </c>
      <c r="O14" s="64">
        <f t="shared" si="0"/>
        <v>130.4</v>
      </c>
    </row>
    <row r="15" spans="1:15" ht="15.75" customHeight="1">
      <c r="A15" s="14" t="s">
        <v>27</v>
      </c>
      <c r="B15" s="130">
        <v>941180</v>
      </c>
      <c r="C15" s="143">
        <v>941180</v>
      </c>
      <c r="D15" s="144">
        <v>530966.43</v>
      </c>
      <c r="E15" s="144">
        <v>7050</v>
      </c>
      <c r="F15" s="245">
        <f t="shared" si="1"/>
        <v>57.2</v>
      </c>
      <c r="G15" s="143">
        <v>941180</v>
      </c>
      <c r="H15" s="144">
        <v>656602.43</v>
      </c>
      <c r="I15" s="144">
        <v>7330</v>
      </c>
      <c r="J15" s="245">
        <f t="shared" si="2"/>
        <v>70.5</v>
      </c>
      <c r="K15" s="145">
        <v>941180</v>
      </c>
      <c r="L15" s="144">
        <v>841781.38</v>
      </c>
      <c r="M15" s="144">
        <v>13817.5</v>
      </c>
      <c r="N15" s="245">
        <f t="shared" si="3"/>
        <v>90.9</v>
      </c>
      <c r="O15" s="64">
        <f t="shared" si="0"/>
        <v>90.9</v>
      </c>
    </row>
    <row r="16" spans="1:15" ht="15.75" customHeight="1">
      <c r="A16" s="14" t="s">
        <v>28</v>
      </c>
      <c r="B16" s="130">
        <v>15721293</v>
      </c>
      <c r="C16" s="143">
        <v>15721293</v>
      </c>
      <c r="D16" s="144">
        <v>7591179</v>
      </c>
      <c r="E16" s="144">
        <v>29260</v>
      </c>
      <c r="F16" s="245">
        <f t="shared" si="1"/>
        <v>48.5</v>
      </c>
      <c r="G16" s="143">
        <v>15721293</v>
      </c>
      <c r="H16" s="144">
        <v>11249870.68</v>
      </c>
      <c r="I16" s="144">
        <v>29260</v>
      </c>
      <c r="J16" s="245">
        <f t="shared" si="2"/>
        <v>71.7</v>
      </c>
      <c r="K16" s="145">
        <v>15721293</v>
      </c>
      <c r="L16" s="144">
        <v>15729624</v>
      </c>
      <c r="M16" s="144">
        <v>39670</v>
      </c>
      <c r="N16" s="245">
        <f t="shared" si="3"/>
        <v>100.3</v>
      </c>
      <c r="O16" s="64">
        <f t="shared" si="0"/>
        <v>100.3</v>
      </c>
    </row>
    <row r="17" spans="1:15" ht="15.75" customHeight="1">
      <c r="A17" s="14" t="s">
        <v>29</v>
      </c>
      <c r="B17" s="130"/>
      <c r="C17" s="131"/>
      <c r="D17" s="144"/>
      <c r="E17" s="144"/>
      <c r="F17" s="245" t="e">
        <f t="shared" si="1"/>
        <v>#DIV/0!</v>
      </c>
      <c r="G17" s="143"/>
      <c r="H17" s="144"/>
      <c r="I17" s="144"/>
      <c r="J17" s="245" t="e">
        <f t="shared" si="2"/>
        <v>#DIV/0!</v>
      </c>
      <c r="K17" s="145"/>
      <c r="L17" s="144"/>
      <c r="M17" s="144"/>
      <c r="N17" s="245" t="e">
        <f t="shared" si="3"/>
        <v>#DIV/0!</v>
      </c>
      <c r="O17" s="64" t="e">
        <f t="shared" si="0"/>
        <v>#DIV/0!</v>
      </c>
    </row>
    <row r="18" spans="1:15" ht="15.75" customHeight="1">
      <c r="A18" s="14" t="s">
        <v>30</v>
      </c>
      <c r="B18" s="130"/>
      <c r="C18" s="131"/>
      <c r="D18" s="144"/>
      <c r="E18" s="144"/>
      <c r="F18" s="245" t="e">
        <f t="shared" si="1"/>
        <v>#DIV/0!</v>
      </c>
      <c r="G18" s="143"/>
      <c r="H18" s="144"/>
      <c r="I18" s="144"/>
      <c r="J18" s="245" t="e">
        <f t="shared" si="2"/>
        <v>#DIV/0!</v>
      </c>
      <c r="K18" s="145"/>
      <c r="L18" s="144"/>
      <c r="M18" s="144"/>
      <c r="N18" s="245" t="e">
        <f t="shared" si="3"/>
        <v>#DIV/0!</v>
      </c>
      <c r="O18" s="64" t="e">
        <f t="shared" si="0"/>
        <v>#DIV/0!</v>
      </c>
    </row>
    <row r="19" spans="1:15" ht="15.75" customHeight="1">
      <c r="A19" s="14" t="s">
        <v>31</v>
      </c>
      <c r="B19" s="130"/>
      <c r="C19" s="131"/>
      <c r="D19" s="144"/>
      <c r="E19" s="144"/>
      <c r="F19" s="245" t="e">
        <f t="shared" si="1"/>
        <v>#DIV/0!</v>
      </c>
      <c r="G19" s="143"/>
      <c r="H19" s="144"/>
      <c r="I19" s="144"/>
      <c r="J19" s="245" t="e">
        <f t="shared" si="2"/>
        <v>#DIV/0!</v>
      </c>
      <c r="K19" s="145"/>
      <c r="L19" s="144"/>
      <c r="M19" s="144"/>
      <c r="N19" s="245" t="e">
        <f t="shared" si="3"/>
        <v>#DIV/0!</v>
      </c>
      <c r="O19" s="64" t="e">
        <f t="shared" si="0"/>
        <v>#DIV/0!</v>
      </c>
    </row>
    <row r="20" spans="1:15" ht="15.75" customHeight="1">
      <c r="A20" s="14" t="s">
        <v>32</v>
      </c>
      <c r="B20" s="130"/>
      <c r="C20" s="131"/>
      <c r="D20" s="144"/>
      <c r="E20" s="144"/>
      <c r="F20" s="245" t="e">
        <f t="shared" si="1"/>
        <v>#DIV/0!</v>
      </c>
      <c r="G20" s="143"/>
      <c r="H20" s="144"/>
      <c r="I20" s="144"/>
      <c r="J20" s="245" t="e">
        <f t="shared" si="2"/>
        <v>#DIV/0!</v>
      </c>
      <c r="K20" s="145"/>
      <c r="L20" s="144"/>
      <c r="M20" s="144"/>
      <c r="N20" s="245" t="e">
        <f t="shared" si="3"/>
        <v>#DIV/0!</v>
      </c>
      <c r="O20" s="64" t="e">
        <f t="shared" si="0"/>
        <v>#DIV/0!</v>
      </c>
    </row>
    <row r="21" spans="1:15" ht="15.75" customHeight="1">
      <c r="A21" s="14" t="s">
        <v>34</v>
      </c>
      <c r="B21" s="130"/>
      <c r="C21" s="131"/>
      <c r="D21" s="144"/>
      <c r="E21" s="144"/>
      <c r="F21" s="245" t="e">
        <f t="shared" si="1"/>
        <v>#DIV/0!</v>
      </c>
      <c r="G21" s="143"/>
      <c r="H21" s="144"/>
      <c r="I21" s="144"/>
      <c r="J21" s="245" t="e">
        <f t="shared" si="2"/>
        <v>#DIV/0!</v>
      </c>
      <c r="K21" s="145"/>
      <c r="L21" s="144"/>
      <c r="M21" s="144"/>
      <c r="N21" s="245" t="e">
        <f t="shared" si="3"/>
        <v>#DIV/0!</v>
      </c>
      <c r="O21" s="64" t="e">
        <f t="shared" si="0"/>
        <v>#DIV/0!</v>
      </c>
    </row>
    <row r="22" spans="1:15" ht="15.75" customHeight="1">
      <c r="A22" s="14" t="s">
        <v>94</v>
      </c>
      <c r="B22" s="15"/>
      <c r="C22" s="16"/>
      <c r="D22" s="17"/>
      <c r="E22" s="17"/>
      <c r="F22" s="176" t="e">
        <f t="shared" si="1"/>
        <v>#DIV/0!</v>
      </c>
      <c r="G22" s="18"/>
      <c r="H22" s="123"/>
      <c r="I22" s="123"/>
      <c r="J22" s="176" t="e">
        <f t="shared" si="2"/>
        <v>#DIV/0!</v>
      </c>
      <c r="K22" s="19"/>
      <c r="L22" s="123"/>
      <c r="M22" s="123"/>
      <c r="N22" s="176" t="e">
        <f t="shared" si="3"/>
        <v>#DIV/0!</v>
      </c>
      <c r="O22" s="64" t="e">
        <f t="shared" si="0"/>
        <v>#DIV/0!</v>
      </c>
    </row>
    <row r="23" spans="1:15" ht="15.75" customHeight="1">
      <c r="A23" s="14" t="s">
        <v>35</v>
      </c>
      <c r="B23" s="130">
        <v>60000</v>
      </c>
      <c r="C23" s="131">
        <v>60000</v>
      </c>
      <c r="D23" s="144">
        <v>30900.88</v>
      </c>
      <c r="E23" s="144"/>
      <c r="F23" s="245">
        <f t="shared" si="1"/>
        <v>51.5</v>
      </c>
      <c r="G23" s="143">
        <v>60000</v>
      </c>
      <c r="H23" s="144">
        <v>194653.88</v>
      </c>
      <c r="I23" s="144"/>
      <c r="J23" s="245">
        <f t="shared" si="2"/>
        <v>324.4</v>
      </c>
      <c r="K23" s="145">
        <v>60000</v>
      </c>
      <c r="L23" s="144">
        <v>68392.88</v>
      </c>
      <c r="M23" s="144"/>
      <c r="N23" s="245">
        <f t="shared" si="3"/>
        <v>114</v>
      </c>
      <c r="O23" s="64">
        <f t="shared" si="0"/>
        <v>114</v>
      </c>
    </row>
    <row r="24" spans="1:15" ht="15.75" customHeight="1">
      <c r="A24" s="14" t="s">
        <v>36</v>
      </c>
      <c r="B24" s="130">
        <v>494200</v>
      </c>
      <c r="C24" s="131">
        <v>494200</v>
      </c>
      <c r="D24" s="144">
        <v>266690.32</v>
      </c>
      <c r="E24" s="144"/>
      <c r="F24" s="245">
        <f t="shared" si="1"/>
        <v>54</v>
      </c>
      <c r="G24" s="143">
        <v>494200</v>
      </c>
      <c r="H24" s="144">
        <v>380451.97</v>
      </c>
      <c r="I24" s="144"/>
      <c r="J24" s="245">
        <f t="shared" si="2"/>
        <v>77</v>
      </c>
      <c r="K24" s="145">
        <v>494200</v>
      </c>
      <c r="L24" s="144">
        <v>494210.64</v>
      </c>
      <c r="M24" s="144"/>
      <c r="N24" s="245">
        <f t="shared" si="3"/>
        <v>100</v>
      </c>
      <c r="O24" s="64">
        <f t="shared" si="0"/>
        <v>100</v>
      </c>
    </row>
    <row r="25" spans="1:15" ht="15.75" customHeight="1">
      <c r="A25" s="14" t="s">
        <v>37</v>
      </c>
      <c r="B25" s="130"/>
      <c r="C25" s="131"/>
      <c r="D25" s="144"/>
      <c r="E25" s="144"/>
      <c r="F25" s="245" t="e">
        <f t="shared" si="1"/>
        <v>#DIV/0!</v>
      </c>
      <c r="G25" s="143"/>
      <c r="H25" s="144"/>
      <c r="I25" s="144"/>
      <c r="J25" s="245" t="e">
        <f t="shared" si="2"/>
        <v>#DIV/0!</v>
      </c>
      <c r="K25" s="145"/>
      <c r="L25" s="144"/>
      <c r="M25" s="144"/>
      <c r="N25" s="245" t="e">
        <f t="shared" si="3"/>
        <v>#DIV/0!</v>
      </c>
      <c r="O25" s="64" t="e">
        <f t="shared" si="0"/>
        <v>#DIV/0!</v>
      </c>
    </row>
    <row r="26" spans="1:15" ht="15.75" customHeight="1">
      <c r="A26" s="14" t="s">
        <v>38</v>
      </c>
      <c r="B26" s="130"/>
      <c r="C26" s="131"/>
      <c r="D26" s="144"/>
      <c r="E26" s="144"/>
      <c r="F26" s="245" t="e">
        <f t="shared" si="1"/>
        <v>#DIV/0!</v>
      </c>
      <c r="G26" s="143"/>
      <c r="H26" s="144"/>
      <c r="I26" s="144"/>
      <c r="J26" s="245" t="e">
        <f t="shared" si="2"/>
        <v>#DIV/0!</v>
      </c>
      <c r="K26" s="145"/>
      <c r="L26" s="144"/>
      <c r="M26" s="144"/>
      <c r="N26" s="245" t="e">
        <f t="shared" si="3"/>
        <v>#DIV/0!</v>
      </c>
      <c r="O26" s="64" t="e">
        <f t="shared" si="0"/>
        <v>#DIV/0!</v>
      </c>
    </row>
    <row r="27" spans="1:15" ht="15.75" customHeight="1">
      <c r="A27" s="14" t="s">
        <v>39</v>
      </c>
      <c r="B27" s="130"/>
      <c r="C27" s="131"/>
      <c r="D27" s="144"/>
      <c r="E27" s="144"/>
      <c r="F27" s="245" t="e">
        <f t="shared" si="1"/>
        <v>#DIV/0!</v>
      </c>
      <c r="G27" s="143"/>
      <c r="H27" s="144"/>
      <c r="I27" s="144"/>
      <c r="J27" s="245" t="e">
        <f t="shared" si="2"/>
        <v>#DIV/0!</v>
      </c>
      <c r="K27" s="145"/>
      <c r="L27" s="144"/>
      <c r="M27" s="144"/>
      <c r="N27" s="245" t="e">
        <f t="shared" si="3"/>
        <v>#DIV/0!</v>
      </c>
      <c r="O27" s="64" t="e">
        <f t="shared" si="0"/>
        <v>#DIV/0!</v>
      </c>
    </row>
    <row r="28" spans="1:15" ht="15.75" customHeight="1">
      <c r="A28" s="14" t="s">
        <v>40</v>
      </c>
      <c r="B28" s="130"/>
      <c r="C28" s="131"/>
      <c r="D28" s="144"/>
      <c r="E28" s="144"/>
      <c r="F28" s="245" t="e">
        <f t="shared" si="1"/>
        <v>#DIV/0!</v>
      </c>
      <c r="G28" s="143"/>
      <c r="H28" s="144"/>
      <c r="I28" s="144"/>
      <c r="J28" s="245" t="e">
        <f t="shared" si="2"/>
        <v>#DIV/0!</v>
      </c>
      <c r="K28" s="145"/>
      <c r="L28" s="144"/>
      <c r="M28" s="144"/>
      <c r="N28" s="245" t="e">
        <f t="shared" si="3"/>
        <v>#DIV/0!</v>
      </c>
      <c r="O28" s="64" t="e">
        <f t="shared" si="0"/>
        <v>#DIV/0!</v>
      </c>
    </row>
    <row r="29" spans="1:15" ht="15.75" customHeight="1">
      <c r="A29" s="14" t="s">
        <v>41</v>
      </c>
      <c r="B29" s="130"/>
      <c r="C29" s="131"/>
      <c r="D29" s="144"/>
      <c r="E29" s="144"/>
      <c r="F29" s="245" t="e">
        <f t="shared" si="1"/>
        <v>#DIV/0!</v>
      </c>
      <c r="G29" s="143"/>
      <c r="H29" s="144"/>
      <c r="I29" s="144"/>
      <c r="J29" s="245" t="e">
        <f t="shared" si="2"/>
        <v>#DIV/0!</v>
      </c>
      <c r="K29" s="145"/>
      <c r="L29" s="144"/>
      <c r="M29" s="144"/>
      <c r="N29" s="245" t="e">
        <f t="shared" si="3"/>
        <v>#DIV/0!</v>
      </c>
      <c r="O29" s="64" t="e">
        <f t="shared" si="0"/>
        <v>#DIV/0!</v>
      </c>
    </row>
    <row r="30" spans="1:15" ht="15.75" customHeight="1">
      <c r="A30" s="14" t="s">
        <v>42</v>
      </c>
      <c r="B30" s="132"/>
      <c r="C30" s="133"/>
      <c r="D30" s="146">
        <v>1405</v>
      </c>
      <c r="E30" s="146"/>
      <c r="F30" s="246" t="e">
        <f>ROUND((D30+E30)/(C30/100),1)</f>
        <v>#DIV/0!</v>
      </c>
      <c r="G30" s="147"/>
      <c r="H30" s="146"/>
      <c r="I30" s="146"/>
      <c r="J30" s="246" t="e">
        <f>ROUND((H30+I30)/(G30/100),1)</f>
        <v>#DIV/0!</v>
      </c>
      <c r="K30" s="148"/>
      <c r="L30" s="146"/>
      <c r="M30" s="146"/>
      <c r="N30" s="246" t="e">
        <f>ROUND((L30+M30)/(K30/100),1)</f>
        <v>#DIV/0!</v>
      </c>
      <c r="O30" s="64" t="e">
        <f t="shared" si="0"/>
        <v>#DIV/0!</v>
      </c>
    </row>
    <row r="31" spans="1:15" ht="15.75" customHeight="1">
      <c r="A31" s="14" t="s">
        <v>33</v>
      </c>
      <c r="B31" s="64"/>
      <c r="C31" s="65"/>
      <c r="D31" s="232"/>
      <c r="E31" s="232"/>
      <c r="F31" s="176" t="e">
        <f>ROUND((D31+E31)/(C31/100),1)</f>
        <v>#DIV/0!</v>
      </c>
      <c r="G31" s="266"/>
      <c r="H31" s="232"/>
      <c r="I31" s="232"/>
      <c r="J31" s="176" t="e">
        <f>ROUND((H31+I31)/(G31/100),1)</f>
        <v>#DIV/0!</v>
      </c>
      <c r="K31" s="159"/>
      <c r="L31" s="232"/>
      <c r="M31" s="232"/>
      <c r="N31" s="176" t="e">
        <f>ROUND((L31+M31)/(K31/100),1)</f>
        <v>#DIV/0!</v>
      </c>
      <c r="O31" s="64" t="e">
        <f t="shared" si="0"/>
        <v>#DIV/0!</v>
      </c>
    </row>
    <row r="32" spans="1:15" ht="15.75" customHeight="1" thickBot="1">
      <c r="A32" s="25" t="s">
        <v>43</v>
      </c>
      <c r="B32" s="149"/>
      <c r="C32" s="150"/>
      <c r="D32" s="151"/>
      <c r="E32" s="151"/>
      <c r="F32" s="246" t="e">
        <f>ROUND((D32+E32)/(C32/100),1)</f>
        <v>#DIV/0!</v>
      </c>
      <c r="G32" s="151"/>
      <c r="H32" s="146">
        <v>2113</v>
      </c>
      <c r="I32" s="151"/>
      <c r="J32" s="246" t="e">
        <f>ROUND((H32+I32)/(G32/100),1)</f>
        <v>#DIV/0!</v>
      </c>
      <c r="K32" s="151"/>
      <c r="L32" s="151">
        <v>2113</v>
      </c>
      <c r="M32" s="151"/>
      <c r="N32" s="246" t="e">
        <f>ROUND((L32+M32)/(K32/100),1)</f>
        <v>#DIV/0!</v>
      </c>
      <c r="O32" s="74" t="e">
        <f t="shared" si="0"/>
        <v>#DIV/0!</v>
      </c>
    </row>
    <row r="33" spans="1:15" ht="15.75" customHeight="1" thickBot="1">
      <c r="A33" s="28" t="s">
        <v>44</v>
      </c>
      <c r="B33" s="152">
        <f>SUM(B5:B32)</f>
        <v>19667673</v>
      </c>
      <c r="C33" s="153">
        <f>SUM(C5:C32)</f>
        <v>19667673</v>
      </c>
      <c r="D33" s="154">
        <f>SUM(D5:D32)</f>
        <v>9618949.46</v>
      </c>
      <c r="E33" s="155">
        <f>SUM(E5:E32)</f>
        <v>182479</v>
      </c>
      <c r="F33" s="247">
        <f t="shared" si="1"/>
        <v>49.8</v>
      </c>
      <c r="G33" s="152">
        <f>SUM(G5:G32)</f>
        <v>19667673</v>
      </c>
      <c r="H33" s="154">
        <f>SUM(H5:H32)</f>
        <v>14366515.830000002</v>
      </c>
      <c r="I33" s="154">
        <f>SUM(I5:I32)</f>
        <v>188359</v>
      </c>
      <c r="J33" s="247">
        <f t="shared" si="2"/>
        <v>74</v>
      </c>
      <c r="K33" s="152">
        <f>SUM(K5:K32)</f>
        <v>20013301</v>
      </c>
      <c r="L33" s="154">
        <f>SUM(L5:L32)</f>
        <v>19682555.24</v>
      </c>
      <c r="M33" s="155">
        <f>SUM(M5:M32)</f>
        <v>311290</v>
      </c>
      <c r="N33" s="247">
        <f t="shared" si="3"/>
        <v>99.9</v>
      </c>
      <c r="O33" s="92">
        <f t="shared" si="0"/>
        <v>101.7</v>
      </c>
    </row>
    <row r="36" spans="1:2" ht="15.75" thickBot="1">
      <c r="A36" s="35" t="s">
        <v>45</v>
      </c>
      <c r="B36" s="35"/>
    </row>
    <row r="37" spans="1:4" ht="15.75" thickBot="1">
      <c r="A37" s="37"/>
      <c r="B37" s="106" t="s">
        <v>10</v>
      </c>
      <c r="C37" s="107" t="s">
        <v>14</v>
      </c>
      <c r="D37" s="108" t="s">
        <v>15</v>
      </c>
    </row>
    <row r="38" spans="1:4" ht="15">
      <c r="A38" s="41" t="s">
        <v>46</v>
      </c>
      <c r="B38" s="135">
        <v>1332871.69</v>
      </c>
      <c r="C38" s="136">
        <v>1219110.04</v>
      </c>
      <c r="D38" s="137">
        <v>1347239.37</v>
      </c>
    </row>
    <row r="39" spans="1:4" ht="15">
      <c r="A39" s="41" t="s">
        <v>47</v>
      </c>
      <c r="B39" s="138">
        <v>42025.56</v>
      </c>
      <c r="C39" s="98">
        <v>42025.56</v>
      </c>
      <c r="D39" s="99">
        <v>42025.56</v>
      </c>
    </row>
    <row r="40" spans="1:4" ht="15">
      <c r="A40" s="41" t="s">
        <v>48</v>
      </c>
      <c r="B40" s="138">
        <v>443014.81</v>
      </c>
      <c r="C40" s="98">
        <v>473537.49</v>
      </c>
      <c r="D40" s="99">
        <v>360659.81</v>
      </c>
    </row>
    <row r="41" spans="1:4" ht="15">
      <c r="A41" s="41" t="s">
        <v>49</v>
      </c>
      <c r="B41" s="138">
        <v>34908.39</v>
      </c>
      <c r="C41" s="98">
        <v>34908.39</v>
      </c>
      <c r="D41" s="99">
        <v>34908.39</v>
      </c>
    </row>
    <row r="42" spans="1:4" ht="15">
      <c r="A42" s="41" t="s">
        <v>50</v>
      </c>
      <c r="B42" s="138">
        <v>0</v>
      </c>
      <c r="C42" s="98">
        <v>0</v>
      </c>
      <c r="D42" s="99">
        <v>0</v>
      </c>
    </row>
    <row r="43" spans="1:4" ht="15.75" thickBot="1">
      <c r="A43" s="46" t="s">
        <v>122</v>
      </c>
      <c r="B43" s="139">
        <v>500592.1</v>
      </c>
      <c r="C43" s="102">
        <v>549061.75</v>
      </c>
      <c r="D43" s="103">
        <v>576908.42</v>
      </c>
    </row>
    <row r="45" spans="10:14" ht="15">
      <c r="J45"/>
      <c r="N45"/>
    </row>
    <row r="47" spans="1:14" ht="16.5" thickBot="1">
      <c r="A47" s="1" t="s">
        <v>52</v>
      </c>
      <c r="B47" s="1" t="s">
        <v>1</v>
      </c>
      <c r="C47" s="1"/>
      <c r="F47" s="1"/>
      <c r="G47" s="1"/>
      <c r="J47" s="171"/>
      <c r="K47" s="1"/>
      <c r="N47" s="171"/>
    </row>
    <row r="48" spans="1:15" s="166" customFormat="1" ht="14.25">
      <c r="A48" s="187" t="s">
        <v>2</v>
      </c>
      <c r="B48" s="181" t="s">
        <v>3</v>
      </c>
      <c r="C48" s="191" t="s">
        <v>4</v>
      </c>
      <c r="D48" s="188" t="s">
        <v>5</v>
      </c>
      <c r="E48" s="200"/>
      <c r="F48" s="181" t="s">
        <v>6</v>
      </c>
      <c r="G48" s="188" t="s">
        <v>4</v>
      </c>
      <c r="H48" s="189" t="s">
        <v>7</v>
      </c>
      <c r="I48" s="201"/>
      <c r="J48" s="181" t="s">
        <v>6</v>
      </c>
      <c r="K48" s="249" t="s">
        <v>4</v>
      </c>
      <c r="L48" s="189" t="s">
        <v>8</v>
      </c>
      <c r="M48" s="201"/>
      <c r="N48" s="181" t="s">
        <v>6</v>
      </c>
      <c r="O48" s="193" t="s">
        <v>91</v>
      </c>
    </row>
    <row r="49" spans="1:15" s="166" customFormat="1" ht="15" thickBot="1">
      <c r="A49" s="194"/>
      <c r="B49" s="182" t="s">
        <v>9</v>
      </c>
      <c r="C49" s="197" t="s">
        <v>10</v>
      </c>
      <c r="D49" s="195" t="s">
        <v>11</v>
      </c>
      <c r="E49" s="180" t="s">
        <v>12</v>
      </c>
      <c r="F49" s="182" t="s">
        <v>13</v>
      </c>
      <c r="G49" s="195" t="s">
        <v>14</v>
      </c>
      <c r="H49" s="196" t="s">
        <v>11</v>
      </c>
      <c r="I49" s="168" t="s">
        <v>12</v>
      </c>
      <c r="J49" s="182" t="s">
        <v>13</v>
      </c>
      <c r="K49" s="250" t="s">
        <v>15</v>
      </c>
      <c r="L49" s="196" t="s">
        <v>11</v>
      </c>
      <c r="M49" s="168" t="s">
        <v>12</v>
      </c>
      <c r="N49" s="182" t="s">
        <v>13</v>
      </c>
      <c r="O49" s="199" t="s">
        <v>92</v>
      </c>
    </row>
    <row r="50" spans="1:15" ht="15">
      <c r="A50" s="54" t="s">
        <v>53</v>
      </c>
      <c r="B50" s="238"/>
      <c r="C50" s="239"/>
      <c r="D50" s="240"/>
      <c r="E50" s="241"/>
      <c r="F50" s="59" t="e">
        <f>ROUND((D50+E50)/(C50/100),1)</f>
        <v>#DIV/0!</v>
      </c>
      <c r="G50" s="228"/>
      <c r="H50" s="229"/>
      <c r="I50" s="54"/>
      <c r="J50" s="59" t="e">
        <f>ROUND((H50+I50)/(G50/100),1)</f>
        <v>#DIV/0!</v>
      </c>
      <c r="K50" s="230"/>
      <c r="L50" s="229"/>
      <c r="M50" s="54"/>
      <c r="N50" s="59" t="e">
        <f>ROUND((L50+M50)/(K50/100),1)</f>
        <v>#DIV/0!</v>
      </c>
      <c r="O50" s="128" t="e">
        <f aca="true" t="shared" si="4" ref="O50:O81">ROUND((L50+M50)/(B50/100),1)</f>
        <v>#DIV/0!</v>
      </c>
    </row>
    <row r="51" spans="1:15" ht="15">
      <c r="A51" s="63" t="s">
        <v>54</v>
      </c>
      <c r="B51" s="242">
        <v>500000</v>
      </c>
      <c r="C51" s="243">
        <v>500000</v>
      </c>
      <c r="D51" s="70">
        <v>214286</v>
      </c>
      <c r="E51" s="71">
        <v>57260</v>
      </c>
      <c r="F51" s="68">
        <f aca="true" t="shared" si="5" ref="F51:F81">ROUND((D51+E51)/(C51/100),1)</f>
        <v>54.3</v>
      </c>
      <c r="G51" s="65">
        <v>500000</v>
      </c>
      <c r="H51" s="232">
        <v>339286</v>
      </c>
      <c r="I51" s="233">
        <v>52798</v>
      </c>
      <c r="J51" s="68">
        <f aca="true" t="shared" si="6" ref="J51:J81">ROUND((H51+I51)/(G51/100),1)</f>
        <v>78.4</v>
      </c>
      <c r="K51" s="72">
        <v>500000</v>
      </c>
      <c r="L51" s="232">
        <v>264186</v>
      </c>
      <c r="M51" s="233">
        <v>103974</v>
      </c>
      <c r="N51" s="68">
        <f aca="true" t="shared" si="7" ref="N51:N81">ROUND((L51+M51)/(K51/100),1)</f>
        <v>73.6</v>
      </c>
      <c r="O51" s="128">
        <f t="shared" si="4"/>
        <v>73.6</v>
      </c>
    </row>
    <row r="52" spans="1:15" ht="15">
      <c r="A52" s="63" t="s">
        <v>55</v>
      </c>
      <c r="B52" s="242">
        <v>200000</v>
      </c>
      <c r="C52" s="243">
        <v>200000</v>
      </c>
      <c r="D52" s="70"/>
      <c r="E52" s="71">
        <v>132325</v>
      </c>
      <c r="F52" s="68">
        <f t="shared" si="5"/>
        <v>66.2</v>
      </c>
      <c r="G52" s="65">
        <v>200000</v>
      </c>
      <c r="H52" s="232">
        <v>1450</v>
      </c>
      <c r="I52" s="233">
        <v>145975</v>
      </c>
      <c r="J52" s="68">
        <f t="shared" si="6"/>
        <v>73.7</v>
      </c>
      <c r="K52" s="72">
        <v>200000</v>
      </c>
      <c r="L52" s="232"/>
      <c r="M52" s="233">
        <v>247535</v>
      </c>
      <c r="N52" s="68">
        <f t="shared" si="7"/>
        <v>123.8</v>
      </c>
      <c r="O52" s="128">
        <f t="shared" si="4"/>
        <v>123.8</v>
      </c>
    </row>
    <row r="53" spans="1:15" ht="15">
      <c r="A53" s="63" t="s">
        <v>56</v>
      </c>
      <c r="B53" s="242"/>
      <c r="C53" s="243"/>
      <c r="D53" s="70"/>
      <c r="E53" s="71"/>
      <c r="F53" s="68" t="e">
        <f t="shared" si="5"/>
        <v>#DIV/0!</v>
      </c>
      <c r="G53" s="65"/>
      <c r="H53" s="232"/>
      <c r="I53" s="233"/>
      <c r="J53" s="68" t="e">
        <f t="shared" si="6"/>
        <v>#DIV/0!</v>
      </c>
      <c r="K53" s="72"/>
      <c r="L53" s="232"/>
      <c r="M53" s="233"/>
      <c r="N53" s="68" t="e">
        <f t="shared" si="7"/>
        <v>#DIV/0!</v>
      </c>
      <c r="O53" s="128" t="e">
        <f t="shared" si="4"/>
        <v>#DIV/0!</v>
      </c>
    </row>
    <row r="54" spans="1:15" ht="15">
      <c r="A54" s="63" t="s">
        <v>57</v>
      </c>
      <c r="B54" s="242"/>
      <c r="C54" s="243"/>
      <c r="D54" s="70"/>
      <c r="E54" s="71"/>
      <c r="F54" s="68" t="e">
        <f t="shared" si="5"/>
        <v>#DIV/0!</v>
      </c>
      <c r="G54" s="65"/>
      <c r="H54" s="232"/>
      <c r="I54" s="233"/>
      <c r="J54" s="68" t="e">
        <f t="shared" si="6"/>
        <v>#DIV/0!</v>
      </c>
      <c r="K54" s="72"/>
      <c r="L54" s="232"/>
      <c r="M54" s="233"/>
      <c r="N54" s="68" t="e">
        <f t="shared" si="7"/>
        <v>#DIV/0!</v>
      </c>
      <c r="O54" s="128" t="e">
        <f t="shared" si="4"/>
        <v>#DIV/0!</v>
      </c>
    </row>
    <row r="55" spans="1:15" ht="15">
      <c r="A55" s="63" t="s">
        <v>58</v>
      </c>
      <c r="B55" s="242"/>
      <c r="C55" s="243"/>
      <c r="D55" s="70"/>
      <c r="E55" s="71"/>
      <c r="F55" s="68" t="e">
        <f t="shared" si="5"/>
        <v>#DIV/0!</v>
      </c>
      <c r="G55" s="65"/>
      <c r="H55" s="232"/>
      <c r="I55" s="233"/>
      <c r="J55" s="68" t="e">
        <f t="shared" si="6"/>
        <v>#DIV/0!</v>
      </c>
      <c r="K55" s="72"/>
      <c r="L55" s="232"/>
      <c r="M55" s="233"/>
      <c r="N55" s="68" t="e">
        <f t="shared" si="7"/>
        <v>#DIV/0!</v>
      </c>
      <c r="O55" s="128" t="e">
        <f t="shared" si="4"/>
        <v>#DIV/0!</v>
      </c>
    </row>
    <row r="56" spans="1:15" ht="15">
      <c r="A56" s="63" t="s">
        <v>59</v>
      </c>
      <c r="B56" s="242"/>
      <c r="C56" s="243"/>
      <c r="D56" s="70"/>
      <c r="E56" s="71"/>
      <c r="F56" s="68" t="e">
        <f t="shared" si="5"/>
        <v>#DIV/0!</v>
      </c>
      <c r="G56" s="65"/>
      <c r="H56" s="232"/>
      <c r="I56" s="233"/>
      <c r="J56" s="68" t="e">
        <f t="shared" si="6"/>
        <v>#DIV/0!</v>
      </c>
      <c r="K56" s="72"/>
      <c r="L56" s="232"/>
      <c r="M56" s="233"/>
      <c r="N56" s="68" t="e">
        <f t="shared" si="7"/>
        <v>#DIV/0!</v>
      </c>
      <c r="O56" s="128" t="e">
        <f t="shared" si="4"/>
        <v>#DIV/0!</v>
      </c>
    </row>
    <row r="57" spans="1:15" ht="15">
      <c r="A57" s="63" t="s">
        <v>60</v>
      </c>
      <c r="B57" s="242"/>
      <c r="C57" s="243"/>
      <c r="D57" s="70"/>
      <c r="E57" s="71"/>
      <c r="F57" s="68" t="e">
        <f t="shared" si="5"/>
        <v>#DIV/0!</v>
      </c>
      <c r="G57" s="65"/>
      <c r="H57" s="232"/>
      <c r="I57" s="233"/>
      <c r="J57" s="68" t="e">
        <f t="shared" si="6"/>
        <v>#DIV/0!</v>
      </c>
      <c r="K57" s="72"/>
      <c r="L57" s="232"/>
      <c r="M57" s="233"/>
      <c r="N57" s="68" t="e">
        <f t="shared" si="7"/>
        <v>#DIV/0!</v>
      </c>
      <c r="O57" s="128" t="e">
        <f t="shared" si="4"/>
        <v>#DIV/0!</v>
      </c>
    </row>
    <row r="58" spans="1:15" ht="15">
      <c r="A58" s="63" t="s">
        <v>61</v>
      </c>
      <c r="B58" s="242"/>
      <c r="C58" s="243"/>
      <c r="D58" s="70"/>
      <c r="E58" s="71"/>
      <c r="F58" s="68" t="e">
        <f t="shared" si="5"/>
        <v>#DIV/0!</v>
      </c>
      <c r="G58" s="65"/>
      <c r="H58" s="232"/>
      <c r="I58" s="233"/>
      <c r="J58" s="68" t="e">
        <f t="shared" si="6"/>
        <v>#DIV/0!</v>
      </c>
      <c r="K58" s="72"/>
      <c r="L58" s="232"/>
      <c r="M58" s="233"/>
      <c r="N58" s="68" t="e">
        <f t="shared" si="7"/>
        <v>#DIV/0!</v>
      </c>
      <c r="O58" s="128" t="e">
        <f t="shared" si="4"/>
        <v>#DIV/0!</v>
      </c>
    </row>
    <row r="59" spans="1:15" ht="15">
      <c r="A59" s="63" t="s">
        <v>62</v>
      </c>
      <c r="B59" s="242"/>
      <c r="C59" s="243"/>
      <c r="D59" s="70"/>
      <c r="E59" s="71"/>
      <c r="F59" s="68" t="e">
        <f t="shared" si="5"/>
        <v>#DIV/0!</v>
      </c>
      <c r="G59" s="65"/>
      <c r="H59" s="232"/>
      <c r="I59" s="233"/>
      <c r="J59" s="68" t="e">
        <f t="shared" si="6"/>
        <v>#DIV/0!</v>
      </c>
      <c r="K59" s="72"/>
      <c r="L59" s="232"/>
      <c r="M59" s="233"/>
      <c r="N59" s="68" t="e">
        <f t="shared" si="7"/>
        <v>#DIV/0!</v>
      </c>
      <c r="O59" s="128" t="e">
        <f t="shared" si="4"/>
        <v>#DIV/0!</v>
      </c>
    </row>
    <row r="60" spans="1:15" ht="15">
      <c r="A60" s="63" t="s">
        <v>63</v>
      </c>
      <c r="B60" s="242"/>
      <c r="C60" s="243"/>
      <c r="D60" s="70"/>
      <c r="E60" s="71"/>
      <c r="F60" s="68" t="e">
        <f t="shared" si="5"/>
        <v>#DIV/0!</v>
      </c>
      <c r="G60" s="65"/>
      <c r="H60" s="232"/>
      <c r="I60" s="233"/>
      <c r="J60" s="68" t="e">
        <f t="shared" si="6"/>
        <v>#DIV/0!</v>
      </c>
      <c r="K60" s="72"/>
      <c r="L60" s="232"/>
      <c r="M60" s="233"/>
      <c r="N60" s="68" t="e">
        <f t="shared" si="7"/>
        <v>#DIV/0!</v>
      </c>
      <c r="O60" s="128" t="e">
        <f t="shared" si="4"/>
        <v>#DIV/0!</v>
      </c>
    </row>
    <row r="61" spans="1:15" ht="15">
      <c r="A61" s="63" t="s">
        <v>64</v>
      </c>
      <c r="B61" s="242"/>
      <c r="C61" s="243"/>
      <c r="D61" s="70"/>
      <c r="E61" s="71"/>
      <c r="F61" s="68" t="e">
        <f t="shared" si="5"/>
        <v>#DIV/0!</v>
      </c>
      <c r="G61" s="65"/>
      <c r="H61" s="232"/>
      <c r="I61" s="233"/>
      <c r="J61" s="68" t="e">
        <f t="shared" si="6"/>
        <v>#DIV/0!</v>
      </c>
      <c r="K61" s="72"/>
      <c r="L61" s="232"/>
      <c r="M61" s="233"/>
      <c r="N61" s="68" t="e">
        <f t="shared" si="7"/>
        <v>#DIV/0!</v>
      </c>
      <c r="O61" s="128" t="e">
        <f t="shared" si="4"/>
        <v>#DIV/0!</v>
      </c>
    </row>
    <row r="62" spans="1:15" ht="15">
      <c r="A62" s="63" t="s">
        <v>65</v>
      </c>
      <c r="B62" s="242"/>
      <c r="C62" s="243"/>
      <c r="D62" s="70"/>
      <c r="E62" s="71"/>
      <c r="F62" s="68" t="e">
        <f t="shared" si="5"/>
        <v>#DIV/0!</v>
      </c>
      <c r="G62" s="65"/>
      <c r="H62" s="232"/>
      <c r="I62" s="233"/>
      <c r="J62" s="68" t="e">
        <f t="shared" si="6"/>
        <v>#DIV/0!</v>
      </c>
      <c r="K62" s="72"/>
      <c r="L62" s="232"/>
      <c r="M62" s="233"/>
      <c r="N62" s="68" t="e">
        <f t="shared" si="7"/>
        <v>#DIV/0!</v>
      </c>
      <c r="O62" s="128" t="e">
        <f t="shared" si="4"/>
        <v>#DIV/0!</v>
      </c>
    </row>
    <row r="63" spans="1:15" ht="15">
      <c r="A63" s="63" t="s">
        <v>66</v>
      </c>
      <c r="B63" s="242"/>
      <c r="C63" s="243"/>
      <c r="D63" s="70"/>
      <c r="E63" s="71"/>
      <c r="F63" s="68" t="e">
        <f t="shared" si="5"/>
        <v>#DIV/0!</v>
      </c>
      <c r="G63" s="65"/>
      <c r="H63" s="232"/>
      <c r="I63" s="233"/>
      <c r="J63" s="68" t="e">
        <f t="shared" si="6"/>
        <v>#DIV/0!</v>
      </c>
      <c r="K63" s="72"/>
      <c r="L63" s="232"/>
      <c r="M63" s="233"/>
      <c r="N63" s="68" t="e">
        <f t="shared" si="7"/>
        <v>#DIV/0!</v>
      </c>
      <c r="O63" s="128" t="e">
        <f t="shared" si="4"/>
        <v>#DIV/0!</v>
      </c>
    </row>
    <row r="64" spans="1:15" ht="15">
      <c r="A64" s="63" t="s">
        <v>67</v>
      </c>
      <c r="B64" s="242"/>
      <c r="C64" s="243"/>
      <c r="D64" s="70"/>
      <c r="E64" s="71"/>
      <c r="F64" s="68" t="e">
        <f t="shared" si="5"/>
        <v>#DIV/0!</v>
      </c>
      <c r="G64" s="65"/>
      <c r="H64" s="232"/>
      <c r="I64" s="233"/>
      <c r="J64" s="68" t="e">
        <f t="shared" si="6"/>
        <v>#DIV/0!</v>
      </c>
      <c r="K64" s="72"/>
      <c r="L64" s="232"/>
      <c r="M64" s="233"/>
      <c r="N64" s="68" t="e">
        <f t="shared" si="7"/>
        <v>#DIV/0!</v>
      </c>
      <c r="O64" s="128" t="e">
        <f t="shared" si="4"/>
        <v>#DIV/0!</v>
      </c>
    </row>
    <row r="65" spans="1:15" ht="15">
      <c r="A65" s="63" t="s">
        <v>68</v>
      </c>
      <c r="B65" s="64">
        <v>150000</v>
      </c>
      <c r="C65" s="65">
        <v>150000</v>
      </c>
      <c r="D65" s="70">
        <v>65808.1</v>
      </c>
      <c r="E65" s="71"/>
      <c r="F65" s="68">
        <f t="shared" si="5"/>
        <v>43.9</v>
      </c>
      <c r="G65" s="65">
        <v>150000</v>
      </c>
      <c r="H65" s="232">
        <v>131100.1</v>
      </c>
      <c r="I65" s="233"/>
      <c r="J65" s="68">
        <f t="shared" si="6"/>
        <v>87.4</v>
      </c>
      <c r="K65" s="72">
        <v>150000</v>
      </c>
      <c r="L65" s="232">
        <v>135124.1</v>
      </c>
      <c r="M65" s="233"/>
      <c r="N65" s="68">
        <f t="shared" si="7"/>
        <v>90.1</v>
      </c>
      <c r="O65" s="128">
        <f t="shared" si="4"/>
        <v>90.1</v>
      </c>
    </row>
    <row r="66" spans="1:15" ht="15">
      <c r="A66" s="63" t="s">
        <v>69</v>
      </c>
      <c r="B66" s="64">
        <v>35000</v>
      </c>
      <c r="C66" s="65">
        <v>35000</v>
      </c>
      <c r="D66" s="70">
        <v>27176.57</v>
      </c>
      <c r="E66" s="71"/>
      <c r="F66" s="68">
        <f t="shared" si="5"/>
        <v>77.6</v>
      </c>
      <c r="G66" s="65">
        <v>35000</v>
      </c>
      <c r="H66" s="232">
        <v>257704.77</v>
      </c>
      <c r="I66" s="233"/>
      <c r="J66" s="68">
        <f t="shared" si="6"/>
        <v>736.3</v>
      </c>
      <c r="K66" s="72">
        <v>35000</v>
      </c>
      <c r="L66" s="232">
        <v>115331.2</v>
      </c>
      <c r="M66" s="233"/>
      <c r="N66" s="68">
        <f t="shared" si="7"/>
        <v>329.5</v>
      </c>
      <c r="O66" s="128">
        <f t="shared" si="4"/>
        <v>329.5</v>
      </c>
    </row>
    <row r="67" spans="1:15" ht="15">
      <c r="A67" s="63" t="s">
        <v>70</v>
      </c>
      <c r="B67" s="64">
        <v>500</v>
      </c>
      <c r="C67" s="65">
        <v>500</v>
      </c>
      <c r="D67" s="70">
        <v>224.07</v>
      </c>
      <c r="E67" s="71"/>
      <c r="F67" s="68">
        <f t="shared" si="5"/>
        <v>44.8</v>
      </c>
      <c r="G67" s="65">
        <v>500</v>
      </c>
      <c r="H67" s="232">
        <v>362.32</v>
      </c>
      <c r="I67" s="233"/>
      <c r="J67" s="68">
        <f t="shared" si="6"/>
        <v>72.5</v>
      </c>
      <c r="K67" s="72">
        <v>500</v>
      </c>
      <c r="L67" s="232">
        <v>543.9</v>
      </c>
      <c r="M67" s="233"/>
      <c r="N67" s="68">
        <f t="shared" si="7"/>
        <v>108.8</v>
      </c>
      <c r="O67" s="128">
        <f t="shared" si="4"/>
        <v>108.8</v>
      </c>
    </row>
    <row r="68" spans="1:15" ht="15">
      <c r="A68" s="63" t="s">
        <v>71</v>
      </c>
      <c r="B68" s="237"/>
      <c r="C68" s="231"/>
      <c r="D68" s="66"/>
      <c r="E68" s="67"/>
      <c r="F68" s="68" t="e">
        <f t="shared" si="5"/>
        <v>#DIV/0!</v>
      </c>
      <c r="G68" s="65"/>
      <c r="H68" s="232"/>
      <c r="I68" s="233"/>
      <c r="J68" s="68" t="e">
        <f t="shared" si="6"/>
        <v>#DIV/0!</v>
      </c>
      <c r="K68" s="72"/>
      <c r="L68" s="232"/>
      <c r="M68" s="233"/>
      <c r="N68" s="68" t="e">
        <f t="shared" si="7"/>
        <v>#DIV/0!</v>
      </c>
      <c r="O68" s="128" t="e">
        <f t="shared" si="4"/>
        <v>#DIV/0!</v>
      </c>
    </row>
    <row r="69" spans="1:15" ht="15">
      <c r="A69" s="63" t="s">
        <v>72</v>
      </c>
      <c r="B69" s="237"/>
      <c r="C69" s="231"/>
      <c r="D69" s="66"/>
      <c r="E69" s="67"/>
      <c r="F69" s="68" t="e">
        <f t="shared" si="5"/>
        <v>#DIV/0!</v>
      </c>
      <c r="G69" s="65"/>
      <c r="H69" s="232"/>
      <c r="I69" s="233"/>
      <c r="J69" s="68" t="e">
        <f t="shared" si="6"/>
        <v>#DIV/0!</v>
      </c>
      <c r="K69" s="72"/>
      <c r="L69" s="232"/>
      <c r="M69" s="233"/>
      <c r="N69" s="68" t="e">
        <f t="shared" si="7"/>
        <v>#DIV/0!</v>
      </c>
      <c r="O69" s="128" t="e">
        <f t="shared" si="4"/>
        <v>#DIV/0!</v>
      </c>
    </row>
    <row r="70" spans="1:15" ht="15">
      <c r="A70" s="63" t="s">
        <v>73</v>
      </c>
      <c r="B70" s="237"/>
      <c r="C70" s="231"/>
      <c r="D70" s="66"/>
      <c r="E70" s="67"/>
      <c r="F70" s="68" t="e">
        <f t="shared" si="5"/>
        <v>#DIV/0!</v>
      </c>
      <c r="G70" s="65"/>
      <c r="H70" s="232"/>
      <c r="I70" s="233"/>
      <c r="J70" s="68" t="e">
        <f t="shared" si="6"/>
        <v>#DIV/0!</v>
      </c>
      <c r="K70" s="72"/>
      <c r="L70" s="232"/>
      <c r="M70" s="233"/>
      <c r="N70" s="68" t="e">
        <f t="shared" si="7"/>
        <v>#DIV/0!</v>
      </c>
      <c r="O70" s="128" t="e">
        <f t="shared" si="4"/>
        <v>#DIV/0!</v>
      </c>
    </row>
    <row r="71" spans="1:15" ht="15">
      <c r="A71" s="73" t="s">
        <v>74</v>
      </c>
      <c r="B71" s="64">
        <f>SUM(B50:B70)</f>
        <v>885500</v>
      </c>
      <c r="C71" s="65">
        <f>SUM(C50:C70)</f>
        <v>885500</v>
      </c>
      <c r="D71" s="66">
        <f>SUM(D50:D70)</f>
        <v>307494.74</v>
      </c>
      <c r="E71" s="67">
        <f>SUM(E50:E70)</f>
        <v>189585</v>
      </c>
      <c r="F71" s="68">
        <f t="shared" si="5"/>
        <v>56.1</v>
      </c>
      <c r="G71" s="111">
        <f>SUM(G50:G70)</f>
        <v>885500</v>
      </c>
      <c r="H71" s="110">
        <f>SUM(H50:H70)</f>
        <v>729903.19</v>
      </c>
      <c r="I71" s="112">
        <f>SUM(I50:I70)</f>
        <v>198773</v>
      </c>
      <c r="J71" s="68">
        <f t="shared" si="6"/>
        <v>104.9</v>
      </c>
      <c r="K71" s="111">
        <f>SUM(K50:K70)</f>
        <v>885500</v>
      </c>
      <c r="L71" s="110">
        <f>SUM(L50:L70)</f>
        <v>515185.2</v>
      </c>
      <c r="M71" s="112">
        <f>SUM(M50:M70)</f>
        <v>351509</v>
      </c>
      <c r="N71" s="68">
        <f t="shared" si="7"/>
        <v>97.9</v>
      </c>
      <c r="O71" s="128">
        <f t="shared" si="4"/>
        <v>97.9</v>
      </c>
    </row>
    <row r="72" spans="1:15" ht="15">
      <c r="A72" s="63" t="s">
        <v>75</v>
      </c>
      <c r="B72" s="74"/>
      <c r="C72" s="75"/>
      <c r="D72" s="76"/>
      <c r="E72" s="77"/>
      <c r="F72" s="68" t="e">
        <f t="shared" si="5"/>
        <v>#DIV/0!</v>
      </c>
      <c r="G72" s="114"/>
      <c r="H72" s="115"/>
      <c r="I72" s="116"/>
      <c r="J72" s="68" t="e">
        <f t="shared" si="6"/>
        <v>#DIV/0!</v>
      </c>
      <c r="K72" s="117"/>
      <c r="L72" s="115"/>
      <c r="M72" s="116"/>
      <c r="N72" s="68" t="e">
        <f t="shared" si="7"/>
        <v>#DIV/0!</v>
      </c>
      <c r="O72" s="128" t="e">
        <f t="shared" si="4"/>
        <v>#DIV/0!</v>
      </c>
    </row>
    <row r="73" spans="1:15" ht="15">
      <c r="A73" s="63" t="s">
        <v>76</v>
      </c>
      <c r="B73" s="74">
        <v>2766996</v>
      </c>
      <c r="C73" s="75">
        <v>2766996</v>
      </c>
      <c r="D73" s="76">
        <v>1592261.49</v>
      </c>
      <c r="E73" s="77"/>
      <c r="F73" s="82">
        <f t="shared" si="5"/>
        <v>57.5</v>
      </c>
      <c r="G73" s="75">
        <v>2766996</v>
      </c>
      <c r="H73" s="234">
        <v>2212268.73</v>
      </c>
      <c r="I73" s="235"/>
      <c r="J73" s="82">
        <f t="shared" si="6"/>
        <v>80</v>
      </c>
      <c r="K73" s="81">
        <v>3028232</v>
      </c>
      <c r="L73" s="234">
        <v>3028232</v>
      </c>
      <c r="M73" s="235"/>
      <c r="N73" s="82">
        <f t="shared" si="7"/>
        <v>100</v>
      </c>
      <c r="O73" s="128">
        <f t="shared" si="4"/>
        <v>109.4</v>
      </c>
    </row>
    <row r="74" spans="1:15" ht="15">
      <c r="A74" s="73" t="s">
        <v>77</v>
      </c>
      <c r="B74" s="83"/>
      <c r="C74" s="84"/>
      <c r="D74" s="85"/>
      <c r="E74" s="86"/>
      <c r="F74" s="82" t="e">
        <f t="shared" si="5"/>
        <v>#DIV/0!</v>
      </c>
      <c r="G74" s="84"/>
      <c r="H74" s="66">
        <v>35000</v>
      </c>
      <c r="I74" s="67"/>
      <c r="J74" s="82" t="e">
        <f t="shared" si="6"/>
        <v>#DIV/0!</v>
      </c>
      <c r="K74" s="65">
        <v>35000</v>
      </c>
      <c r="L74" s="66">
        <v>35000</v>
      </c>
      <c r="M74" s="86"/>
      <c r="N74" s="82">
        <f t="shared" si="7"/>
        <v>100</v>
      </c>
      <c r="O74" s="128" t="e">
        <f t="shared" si="4"/>
        <v>#DIV/0!</v>
      </c>
    </row>
    <row r="75" spans="1:15" ht="15">
      <c r="A75" s="63" t="s">
        <v>78</v>
      </c>
      <c r="B75" s="64">
        <v>16015177</v>
      </c>
      <c r="C75" s="65">
        <v>16015177</v>
      </c>
      <c r="D75" s="66">
        <v>8000757</v>
      </c>
      <c r="E75" s="67"/>
      <c r="F75" s="82">
        <f t="shared" si="5"/>
        <v>50</v>
      </c>
      <c r="G75" s="236">
        <v>16015177</v>
      </c>
      <c r="H75" s="232">
        <v>11884286</v>
      </c>
      <c r="I75" s="233"/>
      <c r="J75" s="82">
        <f t="shared" si="6"/>
        <v>74.2</v>
      </c>
      <c r="K75" s="236">
        <v>16064569</v>
      </c>
      <c r="L75" s="232">
        <v>16064569</v>
      </c>
      <c r="M75" s="233"/>
      <c r="N75" s="82">
        <f t="shared" si="7"/>
        <v>100</v>
      </c>
      <c r="O75" s="128">
        <f t="shared" si="4"/>
        <v>100.3</v>
      </c>
    </row>
    <row r="76" spans="1:15" ht="15">
      <c r="A76" s="63" t="s">
        <v>79</v>
      </c>
      <c r="B76" s="64"/>
      <c r="C76" s="65"/>
      <c r="D76" s="66"/>
      <c r="E76" s="67"/>
      <c r="F76" s="68" t="e">
        <f t="shared" si="5"/>
        <v>#DIV/0!</v>
      </c>
      <c r="G76" s="236"/>
      <c r="H76" s="232"/>
      <c r="I76" s="233"/>
      <c r="J76" s="68" t="e">
        <f t="shared" si="6"/>
        <v>#DIV/0!</v>
      </c>
      <c r="K76" s="236"/>
      <c r="L76" s="232"/>
      <c r="M76" s="233"/>
      <c r="N76" s="68" t="e">
        <f t="shared" si="7"/>
        <v>#DIV/0!</v>
      </c>
      <c r="O76" s="128" t="e">
        <f t="shared" si="4"/>
        <v>#DIV/0!</v>
      </c>
    </row>
    <row r="77" spans="1:15" ht="15">
      <c r="A77" s="63" t="s">
        <v>80</v>
      </c>
      <c r="B77" s="64"/>
      <c r="C77" s="65"/>
      <c r="D77" s="66"/>
      <c r="E77" s="67"/>
      <c r="F77" s="82" t="e">
        <f t="shared" si="5"/>
        <v>#DIV/0!</v>
      </c>
      <c r="G77" s="236"/>
      <c r="H77" s="232"/>
      <c r="I77" s="233"/>
      <c r="J77" s="82" t="e">
        <f t="shared" si="6"/>
        <v>#DIV/0!</v>
      </c>
      <c r="K77" s="236"/>
      <c r="L77" s="232"/>
      <c r="M77" s="233"/>
      <c r="N77" s="82" t="e">
        <f t="shared" si="7"/>
        <v>#DIV/0!</v>
      </c>
      <c r="O77" s="128" t="e">
        <f t="shared" si="4"/>
        <v>#DIV/0!</v>
      </c>
    </row>
    <row r="78" spans="1:15" ht="15">
      <c r="A78" s="73" t="s">
        <v>81</v>
      </c>
      <c r="B78" s="64"/>
      <c r="C78" s="65"/>
      <c r="D78" s="66"/>
      <c r="E78" s="67"/>
      <c r="F78" s="82" t="e">
        <f t="shared" si="5"/>
        <v>#DIV/0!</v>
      </c>
      <c r="G78" s="236"/>
      <c r="H78" s="232"/>
      <c r="I78" s="233"/>
      <c r="J78" s="82" t="e">
        <f t="shared" si="6"/>
        <v>#DIV/0!</v>
      </c>
      <c r="K78" s="236"/>
      <c r="L78" s="232"/>
      <c r="M78" s="233"/>
      <c r="N78" s="82" t="e">
        <f t="shared" si="7"/>
        <v>#DIV/0!</v>
      </c>
      <c r="O78" s="128" t="e">
        <f t="shared" si="4"/>
        <v>#DIV/0!</v>
      </c>
    </row>
    <row r="79" spans="1:15" ht="15">
      <c r="A79" s="73" t="s">
        <v>82</v>
      </c>
      <c r="B79" s="64">
        <f>SUM(B73:B78)</f>
        <v>18782173</v>
      </c>
      <c r="C79" s="65">
        <f>SUM(C73:C78)</f>
        <v>18782173</v>
      </c>
      <c r="D79" s="66">
        <f>SUM(D73:D78)</f>
        <v>9593018.49</v>
      </c>
      <c r="E79" s="67">
        <f>SUM(E73:E78)</f>
        <v>0</v>
      </c>
      <c r="F79" s="68">
        <f t="shared" si="5"/>
        <v>51.1</v>
      </c>
      <c r="G79" s="111">
        <f>SUM(G73:G78)</f>
        <v>18782173</v>
      </c>
      <c r="H79" s="110">
        <f>SUM(H73:H78)</f>
        <v>14131554.73</v>
      </c>
      <c r="I79" s="112">
        <f>SUM(I73:I78)</f>
        <v>0</v>
      </c>
      <c r="J79" s="68">
        <f t="shared" si="6"/>
        <v>75.2</v>
      </c>
      <c r="K79" s="111">
        <f>SUM(K73:K78)</f>
        <v>19127801</v>
      </c>
      <c r="L79" s="110">
        <f>SUM(L73:L78)</f>
        <v>19127801</v>
      </c>
      <c r="M79" s="112">
        <f>SUM(M73:M78)</f>
        <v>0</v>
      </c>
      <c r="N79" s="68">
        <f t="shared" si="7"/>
        <v>100</v>
      </c>
      <c r="O79" s="128">
        <f t="shared" si="4"/>
        <v>101.8</v>
      </c>
    </row>
    <row r="80" spans="1:15" ht="15.75" thickBot="1">
      <c r="A80" s="90" t="s">
        <v>83</v>
      </c>
      <c r="B80" s="74">
        <f>B71+B79</f>
        <v>19667673</v>
      </c>
      <c r="C80" s="75">
        <f>C71+C79</f>
        <v>19667673</v>
      </c>
      <c r="D80" s="76">
        <f>D71+D79</f>
        <v>9900513.23</v>
      </c>
      <c r="E80" s="77">
        <f>E71+E79</f>
        <v>189585</v>
      </c>
      <c r="F80" s="82">
        <f t="shared" si="5"/>
        <v>51.3</v>
      </c>
      <c r="G80" s="114">
        <f>G71+G79</f>
        <v>19667673</v>
      </c>
      <c r="H80" s="115">
        <f>H71+H79</f>
        <v>14861457.92</v>
      </c>
      <c r="I80" s="115">
        <f>I71+I79</f>
        <v>198773</v>
      </c>
      <c r="J80" s="82">
        <f t="shared" si="6"/>
        <v>76.6</v>
      </c>
      <c r="K80" s="114">
        <f>K71+K79</f>
        <v>20013301</v>
      </c>
      <c r="L80" s="115">
        <f>L71+L79</f>
        <v>19642986.2</v>
      </c>
      <c r="M80" s="116">
        <f>M71+M79</f>
        <v>351509</v>
      </c>
      <c r="N80" s="82">
        <f t="shared" si="7"/>
        <v>99.9</v>
      </c>
      <c r="O80" s="165">
        <f t="shared" si="4"/>
        <v>101.7</v>
      </c>
    </row>
    <row r="81" spans="1:15" ht="15.75" thickBot="1">
      <c r="A81" s="91" t="s">
        <v>84</v>
      </c>
      <c r="B81" s="92">
        <f>B80-B33</f>
        <v>0</v>
      </c>
      <c r="C81" s="92">
        <f>C80-C33</f>
        <v>0</v>
      </c>
      <c r="D81" s="92">
        <f>D80-D33</f>
        <v>281563.76999999955</v>
      </c>
      <c r="E81" s="92">
        <f>E80-E33</f>
        <v>7106</v>
      </c>
      <c r="F81" s="93" t="e">
        <f t="shared" si="5"/>
        <v>#DIV/0!</v>
      </c>
      <c r="G81" s="92">
        <f>G80-G33</f>
        <v>0</v>
      </c>
      <c r="H81" s="92">
        <f>H80-H33</f>
        <v>494942.089999998</v>
      </c>
      <c r="I81" s="92">
        <f>I80-I33</f>
        <v>10414</v>
      </c>
      <c r="J81" s="248" t="e">
        <f t="shared" si="6"/>
        <v>#DIV/0!</v>
      </c>
      <c r="K81" s="92">
        <f>K80-K33</f>
        <v>0</v>
      </c>
      <c r="L81" s="92">
        <f>L80-L33</f>
        <v>-39569.039999999106</v>
      </c>
      <c r="M81" s="92">
        <f>M80-M33</f>
        <v>40219</v>
      </c>
      <c r="N81" s="93" t="e">
        <f t="shared" si="7"/>
        <v>#DIV/0!</v>
      </c>
      <c r="O81" s="92" t="e">
        <f t="shared" si="4"/>
        <v>#DIV/0!</v>
      </c>
    </row>
    <row r="82" spans="1:15" ht="15" customHeight="1" thickBot="1">
      <c r="A82" s="356" t="s">
        <v>106</v>
      </c>
      <c r="B82" s="354"/>
      <c r="C82" s="354"/>
      <c r="D82" s="359">
        <f>D81+E81</f>
        <v>288669.76999999955</v>
      </c>
      <c r="E82" s="360"/>
      <c r="F82" s="360"/>
      <c r="G82" s="360"/>
      <c r="H82" s="359">
        <f>H81+I81</f>
        <v>505356.089999998</v>
      </c>
      <c r="I82" s="360"/>
      <c r="J82" s="360"/>
      <c r="K82" s="360"/>
      <c r="L82" s="359">
        <f>L81+M81</f>
        <v>649.9600000008941</v>
      </c>
      <c r="M82" s="361"/>
      <c r="N82" s="361"/>
      <c r="O82" s="272"/>
    </row>
    <row r="83" spans="1:15" ht="15" customHeight="1">
      <c r="A83" s="251"/>
      <c r="B83" s="252"/>
      <c r="C83" s="252"/>
      <c r="D83" s="252"/>
      <c r="E83" s="252"/>
      <c r="F83" s="252"/>
      <c r="G83" s="353"/>
      <c r="H83" s="252"/>
      <c r="I83" s="252"/>
      <c r="J83" s="252"/>
      <c r="K83" s="252"/>
      <c r="L83" s="252"/>
      <c r="M83" s="252"/>
      <c r="N83" s="252"/>
      <c r="O83" s="252"/>
    </row>
    <row r="84" spans="2:8" ht="15">
      <c r="B84" s="105"/>
      <c r="G84" s="53"/>
      <c r="H84" s="53" t="s">
        <v>123</v>
      </c>
    </row>
    <row r="85" spans="1:8" ht="15">
      <c r="A85" s="94" t="s">
        <v>85</v>
      </c>
      <c r="G85" s="53"/>
      <c r="H85" s="53" t="s">
        <v>124</v>
      </c>
    </row>
    <row r="86" spans="7:8" ht="15.75" thickBot="1">
      <c r="G86" s="53"/>
      <c r="H86" s="53" t="s">
        <v>125</v>
      </c>
    </row>
    <row r="87" spans="1:8" ht="15">
      <c r="A87" s="37"/>
      <c r="B87" s="118" t="s">
        <v>10</v>
      </c>
      <c r="C87" s="104" t="s">
        <v>14</v>
      </c>
      <c r="D87" s="6" t="s">
        <v>15</v>
      </c>
      <c r="E87" s="33"/>
      <c r="G87" s="53"/>
      <c r="H87" s="53" t="s">
        <v>126</v>
      </c>
    </row>
    <row r="88" spans="1:8" ht="15">
      <c r="A88" s="41" t="s">
        <v>86</v>
      </c>
      <c r="B88" s="97">
        <v>2640</v>
      </c>
      <c r="C88" s="98">
        <v>1760</v>
      </c>
      <c r="D88" s="99">
        <v>2160</v>
      </c>
      <c r="E88" s="33"/>
      <c r="G88" s="53"/>
      <c r="H88" s="53" t="s">
        <v>127</v>
      </c>
    </row>
    <row r="89" spans="1:8" ht="15">
      <c r="A89" s="100" t="s">
        <v>87</v>
      </c>
      <c r="B89" s="97">
        <v>0</v>
      </c>
      <c r="C89" s="98">
        <v>0</v>
      </c>
      <c r="D89" s="99">
        <v>0</v>
      </c>
      <c r="E89" s="33"/>
      <c r="G89" s="53"/>
      <c r="H89" s="53" t="s">
        <v>128</v>
      </c>
    </row>
    <row r="90" spans="1:8" ht="15">
      <c r="A90" s="100" t="s">
        <v>88</v>
      </c>
      <c r="B90" s="97">
        <v>214261.35</v>
      </c>
      <c r="C90" s="98">
        <v>253045.4</v>
      </c>
      <c r="D90" s="99">
        <v>84853.38</v>
      </c>
      <c r="E90" s="33"/>
      <c r="G90" s="53"/>
      <c r="H90" s="53" t="s">
        <v>130</v>
      </c>
    </row>
    <row r="91" spans="1:8" ht="15.75" thickBot="1">
      <c r="A91" s="46" t="s">
        <v>89</v>
      </c>
      <c r="B91" s="101">
        <v>0</v>
      </c>
      <c r="C91" s="102">
        <v>0</v>
      </c>
      <c r="D91" s="103">
        <v>0</v>
      </c>
      <c r="E91" s="33"/>
      <c r="G91" s="53"/>
      <c r="H91" s="53" t="s">
        <v>129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73">
      <selection activeCell="H89" sqref="H89"/>
    </sheetView>
  </sheetViews>
  <sheetFormatPr defaultColWidth="9.140625" defaultRowHeight="15"/>
  <cols>
    <col min="1" max="1" width="22.421875" style="0" customWidth="1"/>
    <col min="2" max="3" width="14.57421875" style="263" customWidth="1"/>
    <col min="4" max="5" width="12.7109375" style="263" customWidth="1"/>
    <col min="6" max="6" width="6.57421875" style="263" bestFit="1" customWidth="1"/>
    <col min="7" max="7" width="15.00390625" style="263" customWidth="1"/>
    <col min="8" max="9" width="12.7109375" style="263" customWidth="1"/>
    <col min="10" max="10" width="6.57421875" style="263" bestFit="1" customWidth="1"/>
    <col min="11" max="11" width="14.421875" style="263" customWidth="1"/>
    <col min="12" max="13" width="12.7109375" style="263" customWidth="1"/>
    <col min="14" max="14" width="6.57421875" style="263" bestFit="1" customWidth="1"/>
    <col min="15" max="15" width="7.00390625" style="263" bestFit="1" customWidth="1"/>
  </cols>
  <sheetData>
    <row r="1" spans="1:8" ht="15">
      <c r="A1" s="53"/>
      <c r="H1" s="365" t="s">
        <v>134</v>
      </c>
    </row>
    <row r="2" spans="1:14" ht="16.5" thickBot="1">
      <c r="A2" s="1" t="s">
        <v>0</v>
      </c>
      <c r="B2" s="264" t="s">
        <v>1</v>
      </c>
      <c r="C2" s="264"/>
      <c r="F2" s="264"/>
      <c r="G2" s="264"/>
      <c r="J2" s="264"/>
      <c r="K2" s="264"/>
      <c r="N2" s="264"/>
    </row>
    <row r="3" spans="1:15" s="166" customFormat="1" ht="14.25">
      <c r="A3" s="187" t="s">
        <v>2</v>
      </c>
      <c r="B3" s="202" t="s">
        <v>3</v>
      </c>
      <c r="C3" s="203" t="s">
        <v>4</v>
      </c>
      <c r="D3" s="204" t="s">
        <v>5</v>
      </c>
      <c r="E3" s="205"/>
      <c r="F3" s="206" t="s">
        <v>6</v>
      </c>
      <c r="G3" s="207" t="s">
        <v>4</v>
      </c>
      <c r="H3" s="204" t="s">
        <v>7</v>
      </c>
      <c r="I3" s="205"/>
      <c r="J3" s="206" t="s">
        <v>6</v>
      </c>
      <c r="K3" s="224" t="s">
        <v>4</v>
      </c>
      <c r="L3" s="204" t="s">
        <v>8</v>
      </c>
      <c r="M3" s="205"/>
      <c r="N3" s="206" t="s">
        <v>6</v>
      </c>
      <c r="O3" s="193" t="s">
        <v>91</v>
      </c>
    </row>
    <row r="4" spans="1:15" s="166" customFormat="1" ht="15" thickBot="1">
      <c r="A4" s="194"/>
      <c r="B4" s="213" t="s">
        <v>9</v>
      </c>
      <c r="C4" s="214" t="s">
        <v>10</v>
      </c>
      <c r="D4" s="215" t="s">
        <v>11</v>
      </c>
      <c r="E4" s="215" t="s">
        <v>12</v>
      </c>
      <c r="F4" s="216" t="s">
        <v>13</v>
      </c>
      <c r="G4" s="217" t="s">
        <v>14</v>
      </c>
      <c r="H4" s="215" t="s">
        <v>11</v>
      </c>
      <c r="I4" s="215" t="s">
        <v>12</v>
      </c>
      <c r="J4" s="216" t="s">
        <v>13</v>
      </c>
      <c r="K4" s="227" t="s">
        <v>15</v>
      </c>
      <c r="L4" s="215" t="s">
        <v>11</v>
      </c>
      <c r="M4" s="215" t="s">
        <v>12</v>
      </c>
      <c r="N4" s="216" t="s">
        <v>13</v>
      </c>
      <c r="O4" s="199" t="s">
        <v>92</v>
      </c>
    </row>
    <row r="5" spans="1:15" ht="15.75" customHeight="1">
      <c r="A5" s="8" t="s">
        <v>16</v>
      </c>
      <c r="B5" s="128">
        <v>2700000</v>
      </c>
      <c r="C5" s="56">
        <v>2680000</v>
      </c>
      <c r="D5" s="57">
        <v>1434560.4</v>
      </c>
      <c r="E5" s="57"/>
      <c r="F5" s="169">
        <f>ROUND((D5+E5)/(C5/100),1)</f>
        <v>53.5</v>
      </c>
      <c r="G5" s="265">
        <v>2703000</v>
      </c>
      <c r="H5" s="57">
        <v>1973292.08</v>
      </c>
      <c r="I5" s="57"/>
      <c r="J5" s="169">
        <f>ROUND((H5+I5)/(G5/100),1)</f>
        <v>73</v>
      </c>
      <c r="K5" s="158">
        <v>3110772</v>
      </c>
      <c r="L5" s="57">
        <v>3073276.21</v>
      </c>
      <c r="M5" s="57">
        <v>30804</v>
      </c>
      <c r="N5" s="169">
        <f>ROUND((L5+M5)/(K5/100),1)</f>
        <v>99.8</v>
      </c>
      <c r="O5" s="128">
        <f aca="true" t="shared" si="0" ref="O5:O33">ROUND((L5+M5)/(B5/100),1)</f>
        <v>115</v>
      </c>
    </row>
    <row r="6" spans="1:15" ht="15.75" customHeight="1">
      <c r="A6" s="14" t="s">
        <v>17</v>
      </c>
      <c r="B6" s="64">
        <v>350000</v>
      </c>
      <c r="C6" s="65">
        <v>350000</v>
      </c>
      <c r="D6" s="232">
        <v>0</v>
      </c>
      <c r="E6" s="232"/>
      <c r="F6" s="176">
        <f aca="true" t="shared" si="1" ref="F6:F33">ROUND((D6+E6)/(C6/100),1)</f>
        <v>0</v>
      </c>
      <c r="G6" s="266">
        <v>350000</v>
      </c>
      <c r="H6" s="232">
        <v>0</v>
      </c>
      <c r="I6" s="232"/>
      <c r="J6" s="176">
        <f aca="true" t="shared" si="2" ref="J6:J33">ROUND((H6+I6)/(G6/100),1)</f>
        <v>0</v>
      </c>
      <c r="K6" s="159">
        <v>350000</v>
      </c>
      <c r="L6" s="232">
        <v>339974</v>
      </c>
      <c r="M6" s="232"/>
      <c r="N6" s="176">
        <f aca="true" t="shared" si="3" ref="N6:N33">ROUND((L6+M6)/(K6/100),1)</f>
        <v>97.1</v>
      </c>
      <c r="O6" s="64">
        <f t="shared" si="0"/>
        <v>97.1</v>
      </c>
    </row>
    <row r="7" spans="1:15" ht="15.75" customHeight="1">
      <c r="A7" s="14" t="s">
        <v>18</v>
      </c>
      <c r="B7" s="64">
        <v>90000</v>
      </c>
      <c r="C7" s="65">
        <v>90000</v>
      </c>
      <c r="D7" s="232">
        <v>-5230.44</v>
      </c>
      <c r="E7" s="232"/>
      <c r="F7" s="176">
        <f t="shared" si="1"/>
        <v>-5.8</v>
      </c>
      <c r="G7" s="266">
        <v>90000</v>
      </c>
      <c r="H7" s="232">
        <v>-5230.44</v>
      </c>
      <c r="I7" s="232"/>
      <c r="J7" s="176">
        <f t="shared" si="2"/>
        <v>-5.8</v>
      </c>
      <c r="K7" s="159">
        <v>170000</v>
      </c>
      <c r="L7" s="232">
        <v>170749.61</v>
      </c>
      <c r="M7" s="232"/>
      <c r="N7" s="176">
        <f t="shared" si="3"/>
        <v>100.4</v>
      </c>
      <c r="O7" s="64">
        <f t="shared" si="0"/>
        <v>189.7</v>
      </c>
    </row>
    <row r="8" spans="1:15" ht="15.75" customHeight="1">
      <c r="A8" s="14" t="s">
        <v>19</v>
      </c>
      <c r="B8" s="64">
        <v>130000</v>
      </c>
      <c r="C8" s="65">
        <v>130000</v>
      </c>
      <c r="D8" s="232">
        <v>78178</v>
      </c>
      <c r="E8" s="232"/>
      <c r="F8" s="176">
        <f t="shared" si="1"/>
        <v>60.1</v>
      </c>
      <c r="G8" s="266">
        <v>130000</v>
      </c>
      <c r="H8" s="232">
        <v>101351</v>
      </c>
      <c r="I8" s="232"/>
      <c r="J8" s="176">
        <f t="shared" si="2"/>
        <v>78</v>
      </c>
      <c r="K8" s="159">
        <v>140000</v>
      </c>
      <c r="L8" s="232">
        <v>143002</v>
      </c>
      <c r="M8" s="232"/>
      <c r="N8" s="176">
        <f t="shared" si="3"/>
        <v>102.1</v>
      </c>
      <c r="O8" s="64">
        <f t="shared" si="0"/>
        <v>110</v>
      </c>
    </row>
    <row r="9" spans="1:15" ht="15.75" customHeight="1">
      <c r="A9" s="14" t="s">
        <v>20</v>
      </c>
      <c r="B9" s="64">
        <v>1000000</v>
      </c>
      <c r="C9" s="65">
        <v>1000000</v>
      </c>
      <c r="D9" s="232">
        <v>476446</v>
      </c>
      <c r="E9" s="232"/>
      <c r="F9" s="176">
        <f t="shared" si="1"/>
        <v>47.6</v>
      </c>
      <c r="G9" s="266">
        <v>1000000</v>
      </c>
      <c r="H9" s="232">
        <v>498668</v>
      </c>
      <c r="I9" s="232"/>
      <c r="J9" s="176">
        <f t="shared" si="2"/>
        <v>49.9</v>
      </c>
      <c r="K9" s="159">
        <v>900000</v>
      </c>
      <c r="L9" s="232">
        <v>888770</v>
      </c>
      <c r="M9" s="232"/>
      <c r="N9" s="176">
        <f t="shared" si="3"/>
        <v>98.8</v>
      </c>
      <c r="O9" s="64">
        <f t="shared" si="0"/>
        <v>88.9</v>
      </c>
    </row>
    <row r="10" spans="1:15" ht="15.75" customHeight="1">
      <c r="A10" s="14" t="s">
        <v>22</v>
      </c>
      <c r="B10" s="64"/>
      <c r="C10" s="65"/>
      <c r="D10" s="232"/>
      <c r="E10" s="232"/>
      <c r="F10" s="176" t="e">
        <f t="shared" si="1"/>
        <v>#DIV/0!</v>
      </c>
      <c r="G10" s="266"/>
      <c r="H10" s="232"/>
      <c r="I10" s="232"/>
      <c r="J10" s="176" t="e">
        <f t="shared" si="2"/>
        <v>#DIV/0!</v>
      </c>
      <c r="K10" s="159"/>
      <c r="L10" s="232"/>
      <c r="M10" s="232"/>
      <c r="N10" s="176" t="e">
        <f t="shared" si="3"/>
        <v>#DIV/0!</v>
      </c>
      <c r="O10" s="64" t="e">
        <f t="shared" si="0"/>
        <v>#DIV/0!</v>
      </c>
    </row>
    <row r="11" spans="1:15" ht="15.75" customHeight="1">
      <c r="A11" s="14" t="s">
        <v>23</v>
      </c>
      <c r="B11" s="64"/>
      <c r="C11" s="65"/>
      <c r="D11" s="232"/>
      <c r="E11" s="232"/>
      <c r="F11" s="176" t="e">
        <f t="shared" si="1"/>
        <v>#DIV/0!</v>
      </c>
      <c r="G11" s="266"/>
      <c r="H11" s="232"/>
      <c r="I11" s="232"/>
      <c r="J11" s="176" t="e">
        <f t="shared" si="2"/>
        <v>#DIV/0!</v>
      </c>
      <c r="K11" s="159"/>
      <c r="L11" s="232"/>
      <c r="M11" s="232"/>
      <c r="N11" s="176" t="e">
        <f t="shared" si="3"/>
        <v>#DIV/0!</v>
      </c>
      <c r="O11" s="64" t="e">
        <f t="shared" si="0"/>
        <v>#DIV/0!</v>
      </c>
    </row>
    <row r="12" spans="1:15" ht="15.75" customHeight="1">
      <c r="A12" s="14" t="s">
        <v>24</v>
      </c>
      <c r="B12" s="64">
        <v>991228</v>
      </c>
      <c r="C12" s="65">
        <v>988228</v>
      </c>
      <c r="D12" s="232">
        <v>970745.88</v>
      </c>
      <c r="E12" s="232"/>
      <c r="F12" s="176">
        <f t="shared" si="1"/>
        <v>98.2</v>
      </c>
      <c r="G12" s="266">
        <v>1318228</v>
      </c>
      <c r="H12" s="232">
        <v>1367496.74</v>
      </c>
      <c r="I12" s="232"/>
      <c r="J12" s="176">
        <f t="shared" si="2"/>
        <v>103.7</v>
      </c>
      <c r="K12" s="159">
        <v>1700000</v>
      </c>
      <c r="L12" s="232">
        <v>1728811.6</v>
      </c>
      <c r="M12" s="232"/>
      <c r="N12" s="176">
        <f t="shared" si="3"/>
        <v>101.7</v>
      </c>
      <c r="O12" s="64">
        <f t="shared" si="0"/>
        <v>174.4</v>
      </c>
    </row>
    <row r="13" spans="1:15" ht="15.75" customHeight="1">
      <c r="A13" s="14" t="s">
        <v>25</v>
      </c>
      <c r="B13" s="64">
        <v>100000</v>
      </c>
      <c r="C13" s="65">
        <v>100000</v>
      </c>
      <c r="D13" s="232">
        <v>62576</v>
      </c>
      <c r="E13" s="232"/>
      <c r="F13" s="176">
        <f t="shared" si="1"/>
        <v>62.6</v>
      </c>
      <c r="G13" s="266">
        <v>100000</v>
      </c>
      <c r="H13" s="232">
        <v>84090</v>
      </c>
      <c r="I13" s="232"/>
      <c r="J13" s="176">
        <f t="shared" si="2"/>
        <v>84.1</v>
      </c>
      <c r="K13" s="159">
        <v>90000</v>
      </c>
      <c r="L13" s="232">
        <v>88459</v>
      </c>
      <c r="M13" s="232"/>
      <c r="N13" s="176">
        <f t="shared" si="3"/>
        <v>98.3</v>
      </c>
      <c r="O13" s="64">
        <f t="shared" si="0"/>
        <v>88.5</v>
      </c>
    </row>
    <row r="14" spans="1:15" ht="15.75" customHeight="1">
      <c r="A14" s="14" t="s">
        <v>26</v>
      </c>
      <c r="B14" s="64">
        <v>6000</v>
      </c>
      <c r="C14" s="65">
        <v>6000</v>
      </c>
      <c r="D14" s="232">
        <v>2148</v>
      </c>
      <c r="E14" s="232"/>
      <c r="F14" s="176">
        <f t="shared" si="1"/>
        <v>35.8</v>
      </c>
      <c r="G14" s="266">
        <v>6000</v>
      </c>
      <c r="H14" s="232">
        <v>2585</v>
      </c>
      <c r="I14" s="232"/>
      <c r="J14" s="176">
        <f t="shared" si="2"/>
        <v>43.1</v>
      </c>
      <c r="K14" s="159">
        <v>8000</v>
      </c>
      <c r="L14" s="232">
        <v>7757</v>
      </c>
      <c r="M14" s="232"/>
      <c r="N14" s="176">
        <f t="shared" si="3"/>
        <v>97</v>
      </c>
      <c r="O14" s="64">
        <f t="shared" si="0"/>
        <v>129.3</v>
      </c>
    </row>
    <row r="15" spans="1:15" ht="15.75" customHeight="1">
      <c r="A15" s="14" t="s">
        <v>27</v>
      </c>
      <c r="B15" s="64">
        <v>1180000</v>
      </c>
      <c r="C15" s="65">
        <v>1180000</v>
      </c>
      <c r="D15" s="232">
        <v>933605.22</v>
      </c>
      <c r="E15" s="232"/>
      <c r="F15" s="176">
        <f t="shared" si="1"/>
        <v>79.1</v>
      </c>
      <c r="G15" s="266">
        <v>1180000</v>
      </c>
      <c r="H15" s="232">
        <v>1139725.28</v>
      </c>
      <c r="I15" s="232"/>
      <c r="J15" s="176">
        <f t="shared" si="2"/>
        <v>96.6</v>
      </c>
      <c r="K15" s="159">
        <v>1400000</v>
      </c>
      <c r="L15" s="232">
        <v>1396068.31</v>
      </c>
      <c r="M15" s="232"/>
      <c r="N15" s="176">
        <f t="shared" si="3"/>
        <v>99.7</v>
      </c>
      <c r="O15" s="64">
        <f t="shared" si="0"/>
        <v>118.3</v>
      </c>
    </row>
    <row r="16" spans="1:15" ht="15.75" customHeight="1">
      <c r="A16" s="14" t="s">
        <v>28</v>
      </c>
      <c r="B16" s="64">
        <v>20190000</v>
      </c>
      <c r="C16" s="65">
        <v>20479523</v>
      </c>
      <c r="D16" s="232">
        <v>9839205.12</v>
      </c>
      <c r="E16" s="232">
        <v>26486</v>
      </c>
      <c r="F16" s="176">
        <f t="shared" si="1"/>
        <v>48.2</v>
      </c>
      <c r="G16" s="266">
        <v>20778392</v>
      </c>
      <c r="H16" s="232">
        <v>14550895.1</v>
      </c>
      <c r="I16" s="232">
        <v>26486</v>
      </c>
      <c r="J16" s="176">
        <f t="shared" si="2"/>
        <v>70.2</v>
      </c>
      <c r="K16" s="159">
        <v>20000000</v>
      </c>
      <c r="L16" s="232">
        <v>19958455.66</v>
      </c>
      <c r="M16" s="232">
        <v>45066</v>
      </c>
      <c r="N16" s="176">
        <f t="shared" si="3"/>
        <v>100</v>
      </c>
      <c r="O16" s="64">
        <f t="shared" si="0"/>
        <v>99.1</v>
      </c>
    </row>
    <row r="17" spans="1:15" ht="15.75" customHeight="1">
      <c r="A17" s="14" t="s">
        <v>29</v>
      </c>
      <c r="B17" s="64"/>
      <c r="C17" s="65"/>
      <c r="D17" s="232"/>
      <c r="E17" s="232"/>
      <c r="F17" s="176" t="e">
        <f t="shared" si="1"/>
        <v>#DIV/0!</v>
      </c>
      <c r="G17" s="266"/>
      <c r="H17" s="232"/>
      <c r="I17" s="232"/>
      <c r="J17" s="176" t="e">
        <f t="shared" si="2"/>
        <v>#DIV/0!</v>
      </c>
      <c r="K17" s="159"/>
      <c r="L17" s="232"/>
      <c r="M17" s="232"/>
      <c r="N17" s="176" t="e">
        <f t="shared" si="3"/>
        <v>#DIV/0!</v>
      </c>
      <c r="O17" s="64" t="e">
        <f t="shared" si="0"/>
        <v>#DIV/0!</v>
      </c>
    </row>
    <row r="18" spans="1:15" ht="15.75" customHeight="1">
      <c r="A18" s="14" t="s">
        <v>30</v>
      </c>
      <c r="B18" s="64"/>
      <c r="C18" s="65"/>
      <c r="D18" s="232"/>
      <c r="E18" s="232"/>
      <c r="F18" s="176" t="e">
        <f t="shared" si="1"/>
        <v>#DIV/0!</v>
      </c>
      <c r="G18" s="266"/>
      <c r="H18" s="232"/>
      <c r="I18" s="232"/>
      <c r="J18" s="176" t="e">
        <f t="shared" si="2"/>
        <v>#DIV/0!</v>
      </c>
      <c r="K18" s="159"/>
      <c r="L18" s="232"/>
      <c r="M18" s="232"/>
      <c r="N18" s="176" t="e">
        <f t="shared" si="3"/>
        <v>#DIV/0!</v>
      </c>
      <c r="O18" s="64" t="e">
        <f t="shared" si="0"/>
        <v>#DIV/0!</v>
      </c>
    </row>
    <row r="19" spans="1:15" ht="15.75" customHeight="1">
      <c r="A19" s="14" t="s">
        <v>31</v>
      </c>
      <c r="B19" s="64"/>
      <c r="C19" s="65"/>
      <c r="D19" s="232"/>
      <c r="E19" s="232"/>
      <c r="F19" s="176" t="e">
        <f t="shared" si="1"/>
        <v>#DIV/0!</v>
      </c>
      <c r="G19" s="266"/>
      <c r="H19" s="232"/>
      <c r="I19" s="232"/>
      <c r="J19" s="176" t="e">
        <f t="shared" si="2"/>
        <v>#DIV/0!</v>
      </c>
      <c r="K19" s="159"/>
      <c r="L19" s="232"/>
      <c r="M19" s="232"/>
      <c r="N19" s="176" t="e">
        <f t="shared" si="3"/>
        <v>#DIV/0!</v>
      </c>
      <c r="O19" s="64" t="e">
        <f t="shared" si="0"/>
        <v>#DIV/0!</v>
      </c>
    </row>
    <row r="20" spans="1:15" ht="15.75" customHeight="1">
      <c r="A20" s="14" t="s">
        <v>32</v>
      </c>
      <c r="B20" s="64"/>
      <c r="C20" s="65"/>
      <c r="D20" s="232"/>
      <c r="E20" s="232"/>
      <c r="F20" s="176" t="e">
        <f t="shared" si="1"/>
        <v>#DIV/0!</v>
      </c>
      <c r="G20" s="266"/>
      <c r="H20" s="232"/>
      <c r="I20" s="232"/>
      <c r="J20" s="176" t="e">
        <f t="shared" si="2"/>
        <v>#DIV/0!</v>
      </c>
      <c r="K20" s="159"/>
      <c r="L20" s="232"/>
      <c r="M20" s="232"/>
      <c r="N20" s="176" t="e">
        <f t="shared" si="3"/>
        <v>#DIV/0!</v>
      </c>
      <c r="O20" s="64" t="e">
        <f t="shared" si="0"/>
        <v>#DIV/0!</v>
      </c>
    </row>
    <row r="21" spans="1:15" ht="15.75" customHeight="1">
      <c r="A21" s="14" t="s">
        <v>34</v>
      </c>
      <c r="B21" s="64"/>
      <c r="C21" s="65"/>
      <c r="D21" s="232"/>
      <c r="E21" s="232"/>
      <c r="F21" s="176" t="e">
        <f t="shared" si="1"/>
        <v>#DIV/0!</v>
      </c>
      <c r="G21" s="266"/>
      <c r="H21" s="232"/>
      <c r="I21" s="232"/>
      <c r="J21" s="176" t="e">
        <f t="shared" si="2"/>
        <v>#DIV/0!</v>
      </c>
      <c r="K21" s="159"/>
      <c r="L21" s="232"/>
      <c r="M21" s="232"/>
      <c r="N21" s="176" t="e">
        <f t="shared" si="3"/>
        <v>#DIV/0!</v>
      </c>
      <c r="O21" s="64" t="e">
        <f t="shared" si="0"/>
        <v>#DIV/0!</v>
      </c>
    </row>
    <row r="22" spans="1:15" ht="15.75" customHeight="1">
      <c r="A22" s="14" t="s">
        <v>94</v>
      </c>
      <c r="B22" s="15"/>
      <c r="C22" s="16"/>
      <c r="D22" s="17"/>
      <c r="E22" s="17"/>
      <c r="F22" s="176" t="e">
        <f t="shared" si="1"/>
        <v>#DIV/0!</v>
      </c>
      <c r="G22" s="18"/>
      <c r="H22" s="123"/>
      <c r="I22" s="123"/>
      <c r="J22" s="176" t="e">
        <f t="shared" si="2"/>
        <v>#DIV/0!</v>
      </c>
      <c r="K22" s="19"/>
      <c r="L22" s="123"/>
      <c r="M22" s="123"/>
      <c r="N22" s="176" t="e">
        <f t="shared" si="3"/>
        <v>#DIV/0!</v>
      </c>
      <c r="O22" s="64" t="e">
        <f t="shared" si="0"/>
        <v>#DIV/0!</v>
      </c>
    </row>
    <row r="23" spans="1:15" ht="15.75" customHeight="1">
      <c r="A23" s="14" t="s">
        <v>35</v>
      </c>
      <c r="B23" s="64">
        <v>100000</v>
      </c>
      <c r="C23" s="65">
        <v>100000</v>
      </c>
      <c r="D23" s="232">
        <v>50031</v>
      </c>
      <c r="E23" s="232"/>
      <c r="F23" s="176">
        <f t="shared" si="1"/>
        <v>50</v>
      </c>
      <c r="G23" s="266">
        <v>100000</v>
      </c>
      <c r="H23" s="232">
        <v>72723.5</v>
      </c>
      <c r="I23" s="232"/>
      <c r="J23" s="176">
        <f t="shared" si="2"/>
        <v>72.7</v>
      </c>
      <c r="K23" s="159">
        <v>100000</v>
      </c>
      <c r="L23" s="232">
        <v>95787</v>
      </c>
      <c r="M23" s="232"/>
      <c r="N23" s="176">
        <f t="shared" si="3"/>
        <v>95.8</v>
      </c>
      <c r="O23" s="64">
        <f t="shared" si="0"/>
        <v>95.8</v>
      </c>
    </row>
    <row r="24" spans="1:15" ht="15.75" customHeight="1">
      <c r="A24" s="14" t="s">
        <v>36</v>
      </c>
      <c r="B24" s="64">
        <v>430000</v>
      </c>
      <c r="C24" s="65">
        <v>430000</v>
      </c>
      <c r="D24" s="232">
        <v>187598.5</v>
      </c>
      <c r="E24" s="232"/>
      <c r="F24" s="176">
        <f t="shared" si="1"/>
        <v>43.6</v>
      </c>
      <c r="G24" s="266">
        <v>430000</v>
      </c>
      <c r="H24" s="232">
        <v>281397.5</v>
      </c>
      <c r="I24" s="232"/>
      <c r="J24" s="176">
        <f t="shared" si="2"/>
        <v>65.4</v>
      </c>
      <c r="K24" s="159">
        <v>380000</v>
      </c>
      <c r="L24" s="232">
        <v>374704.5</v>
      </c>
      <c r="M24" s="232"/>
      <c r="N24" s="176">
        <f t="shared" si="3"/>
        <v>98.6</v>
      </c>
      <c r="O24" s="64">
        <f t="shared" si="0"/>
        <v>87.1</v>
      </c>
    </row>
    <row r="25" spans="1:15" ht="15.75" customHeight="1">
      <c r="A25" s="14" t="s">
        <v>37</v>
      </c>
      <c r="B25" s="64"/>
      <c r="C25" s="65">
        <v>20000</v>
      </c>
      <c r="D25" s="232">
        <v>20912</v>
      </c>
      <c r="E25" s="232"/>
      <c r="F25" s="176">
        <f t="shared" si="1"/>
        <v>104.6</v>
      </c>
      <c r="G25" s="266">
        <v>20000</v>
      </c>
      <c r="H25" s="232">
        <v>20912</v>
      </c>
      <c r="I25" s="232"/>
      <c r="J25" s="176">
        <f t="shared" si="2"/>
        <v>104.6</v>
      </c>
      <c r="K25" s="159">
        <v>24000</v>
      </c>
      <c r="L25" s="232">
        <v>23900</v>
      </c>
      <c r="M25" s="232"/>
      <c r="N25" s="176">
        <f t="shared" si="3"/>
        <v>99.6</v>
      </c>
      <c r="O25" s="64" t="e">
        <f t="shared" si="0"/>
        <v>#DIV/0!</v>
      </c>
    </row>
    <row r="26" spans="1:15" ht="15.75" customHeight="1">
      <c r="A26" s="14" t="s">
        <v>38</v>
      </c>
      <c r="B26" s="64"/>
      <c r="C26" s="65"/>
      <c r="D26" s="232"/>
      <c r="E26" s="232"/>
      <c r="F26" s="176" t="e">
        <f t="shared" si="1"/>
        <v>#DIV/0!</v>
      </c>
      <c r="G26" s="266"/>
      <c r="H26" s="232"/>
      <c r="I26" s="232"/>
      <c r="J26" s="176" t="e">
        <f t="shared" si="2"/>
        <v>#DIV/0!</v>
      </c>
      <c r="K26" s="159"/>
      <c r="L26" s="232"/>
      <c r="M26" s="232"/>
      <c r="N26" s="176" t="e">
        <f t="shared" si="3"/>
        <v>#DIV/0!</v>
      </c>
      <c r="O26" s="64" t="e">
        <f t="shared" si="0"/>
        <v>#DIV/0!</v>
      </c>
    </row>
    <row r="27" spans="1:15" ht="15.75" customHeight="1">
      <c r="A27" s="14" t="s">
        <v>39</v>
      </c>
      <c r="B27" s="64"/>
      <c r="C27" s="65"/>
      <c r="D27" s="232"/>
      <c r="E27" s="232"/>
      <c r="F27" s="176" t="e">
        <f t="shared" si="1"/>
        <v>#DIV/0!</v>
      </c>
      <c r="G27" s="266"/>
      <c r="H27" s="232"/>
      <c r="I27" s="232"/>
      <c r="J27" s="176" t="e">
        <f t="shared" si="2"/>
        <v>#DIV/0!</v>
      </c>
      <c r="K27" s="159"/>
      <c r="L27" s="232"/>
      <c r="M27" s="232"/>
      <c r="N27" s="176" t="e">
        <f t="shared" si="3"/>
        <v>#DIV/0!</v>
      </c>
      <c r="O27" s="64" t="e">
        <f t="shared" si="0"/>
        <v>#DIV/0!</v>
      </c>
    </row>
    <row r="28" spans="1:15" ht="15.75" customHeight="1">
      <c r="A28" s="14" t="s">
        <v>40</v>
      </c>
      <c r="B28" s="64"/>
      <c r="C28" s="65"/>
      <c r="D28" s="232"/>
      <c r="E28" s="232"/>
      <c r="F28" s="176" t="e">
        <f t="shared" si="1"/>
        <v>#DIV/0!</v>
      </c>
      <c r="G28" s="266"/>
      <c r="H28" s="232"/>
      <c r="I28" s="232"/>
      <c r="J28" s="176" t="e">
        <f t="shared" si="2"/>
        <v>#DIV/0!</v>
      </c>
      <c r="K28" s="159"/>
      <c r="L28" s="232"/>
      <c r="M28" s="232"/>
      <c r="N28" s="176" t="e">
        <f t="shared" si="3"/>
        <v>#DIV/0!</v>
      </c>
      <c r="O28" s="64" t="e">
        <f t="shared" si="0"/>
        <v>#DIV/0!</v>
      </c>
    </row>
    <row r="29" spans="1:15" ht="15.75" customHeight="1">
      <c r="A29" s="14" t="s">
        <v>41</v>
      </c>
      <c r="B29" s="64"/>
      <c r="C29" s="65"/>
      <c r="D29" s="232"/>
      <c r="E29" s="232"/>
      <c r="F29" s="176" t="e">
        <f t="shared" si="1"/>
        <v>#DIV/0!</v>
      </c>
      <c r="G29" s="266"/>
      <c r="H29" s="232"/>
      <c r="I29" s="232"/>
      <c r="J29" s="176" t="e">
        <f t="shared" si="2"/>
        <v>#DIV/0!</v>
      </c>
      <c r="K29" s="159"/>
      <c r="L29" s="232"/>
      <c r="M29" s="232"/>
      <c r="N29" s="176" t="e">
        <f t="shared" si="3"/>
        <v>#DIV/0!</v>
      </c>
      <c r="O29" s="64" t="e">
        <f t="shared" si="0"/>
        <v>#DIV/0!</v>
      </c>
    </row>
    <row r="30" spans="1:15" ht="15.75" customHeight="1">
      <c r="A30" s="14" t="s">
        <v>42</v>
      </c>
      <c r="B30" s="74"/>
      <c r="C30" s="75"/>
      <c r="D30" s="234"/>
      <c r="E30" s="234"/>
      <c r="F30" s="177" t="e">
        <f>ROUND((D30+E30)/(C30/100),1)</f>
        <v>#DIV/0!</v>
      </c>
      <c r="G30" s="267"/>
      <c r="H30" s="234"/>
      <c r="I30" s="234"/>
      <c r="J30" s="177" t="e">
        <f>ROUND((H30+I30)/(G30/100),1)</f>
        <v>#DIV/0!</v>
      </c>
      <c r="K30" s="160"/>
      <c r="L30" s="234"/>
      <c r="M30" s="234"/>
      <c r="N30" s="177" t="e">
        <f>ROUND((L30+M30)/(K30/100),1)</f>
        <v>#DIV/0!</v>
      </c>
      <c r="O30" s="64" t="e">
        <f t="shared" si="0"/>
        <v>#DIV/0!</v>
      </c>
    </row>
    <row r="31" spans="1:15" ht="15.75" customHeight="1">
      <c r="A31" s="14" t="s">
        <v>33</v>
      </c>
      <c r="B31" s="64"/>
      <c r="C31" s="65"/>
      <c r="D31" s="232"/>
      <c r="E31" s="232"/>
      <c r="F31" s="176" t="e">
        <f>ROUND((D31+E31)/(C31/100),1)</f>
        <v>#DIV/0!</v>
      </c>
      <c r="G31" s="266"/>
      <c r="H31" s="232"/>
      <c r="I31" s="232"/>
      <c r="J31" s="176" t="e">
        <f>ROUND((H31+I31)/(G31/100),1)</f>
        <v>#DIV/0!</v>
      </c>
      <c r="K31" s="159"/>
      <c r="L31" s="232"/>
      <c r="M31" s="232"/>
      <c r="N31" s="176" t="e">
        <f>ROUND((L31+M31)/(K31/100),1)</f>
        <v>#DIV/0!</v>
      </c>
      <c r="O31" s="64" t="e">
        <f t="shared" si="0"/>
        <v>#DIV/0!</v>
      </c>
    </row>
    <row r="32" spans="1:15" ht="15.75" customHeight="1" thickBot="1">
      <c r="A32" s="25" t="s">
        <v>43</v>
      </c>
      <c r="B32" s="268"/>
      <c r="C32" s="269"/>
      <c r="D32" s="270"/>
      <c r="E32" s="270"/>
      <c r="F32" s="177" t="e">
        <f>ROUND((D32+E32)/(C32/100),1)</f>
        <v>#DIV/0!</v>
      </c>
      <c r="G32" s="270"/>
      <c r="H32" s="270"/>
      <c r="I32" s="270"/>
      <c r="J32" s="177" t="e">
        <f>ROUND((H32+I32)/(G32/100),1)</f>
        <v>#DIV/0!</v>
      </c>
      <c r="K32" s="270"/>
      <c r="L32" s="270"/>
      <c r="M32" s="270"/>
      <c r="N32" s="177" t="e">
        <f>ROUND((L32+M32)/(K32/100),1)</f>
        <v>#DIV/0!</v>
      </c>
      <c r="O32" s="74" t="e">
        <f t="shared" si="0"/>
        <v>#DIV/0!</v>
      </c>
    </row>
    <row r="33" spans="1:15" ht="15.75" customHeight="1" thickBot="1">
      <c r="A33" s="28" t="s">
        <v>44</v>
      </c>
      <c r="B33" s="271">
        <f>SUM(B5:B30)</f>
        <v>27267228</v>
      </c>
      <c r="C33" s="272">
        <v>27553751</v>
      </c>
      <c r="D33" s="273">
        <f>SUM(D5:D30)</f>
        <v>14050775.68</v>
      </c>
      <c r="E33" s="274">
        <f>SUM(E5:E30)</f>
        <v>26486</v>
      </c>
      <c r="F33" s="92">
        <f t="shared" si="1"/>
        <v>51.1</v>
      </c>
      <c r="G33" s="271">
        <f>SUM(G5:G30)</f>
        <v>28205620</v>
      </c>
      <c r="H33" s="273">
        <f>SUM(H5:H30)</f>
        <v>20087905.759999998</v>
      </c>
      <c r="I33" s="273">
        <f>SUM(I5:I30)</f>
        <v>26486</v>
      </c>
      <c r="J33" s="92">
        <f t="shared" si="2"/>
        <v>71.3</v>
      </c>
      <c r="K33" s="271">
        <f>SUM(K5:K30)</f>
        <v>28372772</v>
      </c>
      <c r="L33" s="273">
        <f>SUM(L5:L30)</f>
        <v>28289714.89</v>
      </c>
      <c r="M33" s="274">
        <f>SUM(M5:M30)</f>
        <v>75870</v>
      </c>
      <c r="N33" s="92">
        <f t="shared" si="3"/>
        <v>100</v>
      </c>
      <c r="O33" s="92">
        <f t="shared" si="0"/>
        <v>104</v>
      </c>
    </row>
    <row r="36" spans="1:2" ht="15.75" thickBot="1">
      <c r="A36" s="35" t="s">
        <v>45</v>
      </c>
      <c r="B36" s="275"/>
    </row>
    <row r="37" spans="1:4" ht="15.75" thickBot="1">
      <c r="A37" s="37"/>
      <c r="B37" s="276" t="s">
        <v>10</v>
      </c>
      <c r="C37" s="277" t="s">
        <v>14</v>
      </c>
      <c r="D37" s="278" t="s">
        <v>15</v>
      </c>
    </row>
    <row r="38" spans="1:4" ht="15">
      <c r="A38" s="41" t="s">
        <v>46</v>
      </c>
      <c r="B38" s="253">
        <v>1851252.59</v>
      </c>
      <c r="C38" s="254">
        <v>1757453.59</v>
      </c>
      <c r="D38" s="255">
        <v>1661158.59</v>
      </c>
    </row>
    <row r="39" spans="1:4" ht="15">
      <c r="A39" s="41" t="s">
        <v>47</v>
      </c>
      <c r="B39" s="256">
        <v>2447</v>
      </c>
      <c r="C39" s="257">
        <v>2447</v>
      </c>
      <c r="D39" s="258">
        <v>2447</v>
      </c>
    </row>
    <row r="40" spans="1:4" ht="15">
      <c r="A40" s="41" t="s">
        <v>48</v>
      </c>
      <c r="B40" s="256">
        <v>15827.13</v>
      </c>
      <c r="C40" s="257">
        <v>49677.11</v>
      </c>
      <c r="D40" s="258">
        <v>37109.91</v>
      </c>
    </row>
    <row r="41" spans="1:4" ht="15">
      <c r="A41" s="41" t="s">
        <v>49</v>
      </c>
      <c r="B41" s="256">
        <v>413717.89</v>
      </c>
      <c r="C41" s="257">
        <v>413717.89</v>
      </c>
      <c r="D41" s="258">
        <v>184367.84</v>
      </c>
    </row>
    <row r="42" spans="1:4" ht="15">
      <c r="A42" s="41" t="s">
        <v>50</v>
      </c>
      <c r="B42" s="256">
        <v>53500.69</v>
      </c>
      <c r="C42" s="257">
        <v>53500.69</v>
      </c>
      <c r="D42" s="258">
        <v>53500.69</v>
      </c>
    </row>
    <row r="43" spans="1:4" ht="15.75" thickBot="1">
      <c r="A43" s="46" t="s">
        <v>51</v>
      </c>
      <c r="B43" s="259">
        <v>176275.31</v>
      </c>
      <c r="C43" s="260">
        <v>270074.31</v>
      </c>
      <c r="D43" s="261">
        <v>119476.51</v>
      </c>
    </row>
    <row r="47" spans="1:11" ht="16.5" thickBot="1">
      <c r="A47" s="1" t="s">
        <v>52</v>
      </c>
      <c r="B47" s="264" t="s">
        <v>1</v>
      </c>
      <c r="C47" s="264"/>
      <c r="F47" s="264"/>
      <c r="G47" s="264"/>
      <c r="J47" s="264"/>
      <c r="K47" s="264"/>
    </row>
    <row r="48" spans="1:15" ht="15">
      <c r="A48" s="4" t="s">
        <v>2</v>
      </c>
      <c r="B48" s="202" t="s">
        <v>3</v>
      </c>
      <c r="C48" s="207" t="s">
        <v>4</v>
      </c>
      <c r="D48" s="203" t="s">
        <v>5</v>
      </c>
      <c r="E48" s="221"/>
      <c r="F48" s="202" t="s">
        <v>6</v>
      </c>
      <c r="G48" s="203" t="s">
        <v>4</v>
      </c>
      <c r="H48" s="204" t="s">
        <v>7</v>
      </c>
      <c r="I48" s="222"/>
      <c r="J48" s="202" t="s">
        <v>6</v>
      </c>
      <c r="K48" s="223" t="s">
        <v>4</v>
      </c>
      <c r="L48" s="204" t="s">
        <v>8</v>
      </c>
      <c r="M48" s="222"/>
      <c r="N48" s="181" t="s">
        <v>6</v>
      </c>
      <c r="O48" s="193" t="s">
        <v>91</v>
      </c>
    </row>
    <row r="49" spans="1:15" ht="15.75" thickBot="1">
      <c r="A49" s="7"/>
      <c r="B49" s="213" t="s">
        <v>9</v>
      </c>
      <c r="C49" s="217" t="s">
        <v>10</v>
      </c>
      <c r="D49" s="214" t="s">
        <v>11</v>
      </c>
      <c r="E49" s="216" t="s">
        <v>12</v>
      </c>
      <c r="F49" s="213" t="s">
        <v>13</v>
      </c>
      <c r="G49" s="214" t="s">
        <v>14</v>
      </c>
      <c r="H49" s="215" t="s">
        <v>11</v>
      </c>
      <c r="I49" s="225" t="s">
        <v>12</v>
      </c>
      <c r="J49" s="213" t="s">
        <v>13</v>
      </c>
      <c r="K49" s="226" t="s">
        <v>15</v>
      </c>
      <c r="L49" s="215" t="s">
        <v>11</v>
      </c>
      <c r="M49" s="225" t="s">
        <v>12</v>
      </c>
      <c r="N49" s="182" t="s">
        <v>13</v>
      </c>
      <c r="O49" s="199" t="s">
        <v>92</v>
      </c>
    </row>
    <row r="50" spans="1:15" ht="15">
      <c r="A50" s="54" t="s">
        <v>53</v>
      </c>
      <c r="B50" s="55"/>
      <c r="C50" s="56"/>
      <c r="D50" s="57"/>
      <c r="E50" s="62"/>
      <c r="F50" s="128" t="e">
        <f>ROUND((D50+E50)/(C50/100),1)</f>
        <v>#DIV/0!</v>
      </c>
      <c r="G50" s="56"/>
      <c r="H50" s="57"/>
      <c r="I50" s="58"/>
      <c r="J50" s="128" t="e">
        <f>ROUND((H50+I50)/(G50/100),1)</f>
        <v>#DIV/0!</v>
      </c>
      <c r="K50" s="60"/>
      <c r="L50" s="57"/>
      <c r="M50" s="58"/>
      <c r="N50" s="59" t="e">
        <f>ROUND((L50+M50)/(K50/100),1)</f>
        <v>#DIV/0!</v>
      </c>
      <c r="O50" s="128" t="e">
        <f aca="true" t="shared" si="4" ref="O50:O81">ROUND((L50+M50)/(B50/100),1)</f>
        <v>#DIV/0!</v>
      </c>
    </row>
    <row r="51" spans="1:15" ht="15">
      <c r="A51" s="63" t="s">
        <v>54</v>
      </c>
      <c r="B51" s="113">
        <v>1800000</v>
      </c>
      <c r="C51" s="65">
        <v>1800000</v>
      </c>
      <c r="D51" s="232">
        <v>1097287</v>
      </c>
      <c r="E51" s="67"/>
      <c r="F51" s="64">
        <f aca="true" t="shared" si="5" ref="F51:F81">ROUND((D51+E51)/(C51/100),1)</f>
        <v>61</v>
      </c>
      <c r="G51" s="65">
        <v>1800000</v>
      </c>
      <c r="H51" s="232">
        <v>1326796</v>
      </c>
      <c r="I51" s="233"/>
      <c r="J51" s="64">
        <f aca="true" t="shared" si="6" ref="J51:J81">ROUND((H51+I51)/(G51/100),1)</f>
        <v>73.7</v>
      </c>
      <c r="K51" s="72">
        <v>1850000</v>
      </c>
      <c r="L51" s="232">
        <v>1870483</v>
      </c>
      <c r="M51" s="233"/>
      <c r="N51" s="68">
        <f aca="true" t="shared" si="7" ref="N51:N81">ROUND((L51+M51)/(K51/100),1)</f>
        <v>101.1</v>
      </c>
      <c r="O51" s="128">
        <f t="shared" si="4"/>
        <v>103.9</v>
      </c>
    </row>
    <row r="52" spans="1:15" ht="15">
      <c r="A52" s="63" t="s">
        <v>55</v>
      </c>
      <c r="B52" s="113">
        <v>80000</v>
      </c>
      <c r="C52" s="65">
        <v>80000</v>
      </c>
      <c r="D52" s="232"/>
      <c r="E52" s="67">
        <v>37031</v>
      </c>
      <c r="F52" s="64">
        <f t="shared" si="5"/>
        <v>46.3</v>
      </c>
      <c r="G52" s="65">
        <v>80000</v>
      </c>
      <c r="H52" s="232"/>
      <c r="I52" s="233">
        <v>38499</v>
      </c>
      <c r="J52" s="64">
        <f t="shared" si="6"/>
        <v>48.1</v>
      </c>
      <c r="K52" s="72">
        <v>80000</v>
      </c>
      <c r="L52" s="232"/>
      <c r="M52" s="233">
        <v>76143</v>
      </c>
      <c r="N52" s="68">
        <f t="shared" si="7"/>
        <v>95.2</v>
      </c>
      <c r="O52" s="128">
        <f t="shared" si="4"/>
        <v>95.2</v>
      </c>
    </row>
    <row r="53" spans="1:15" ht="15">
      <c r="A53" s="63" t="s">
        <v>56</v>
      </c>
      <c r="B53" s="113"/>
      <c r="C53" s="65"/>
      <c r="D53" s="232"/>
      <c r="E53" s="67"/>
      <c r="F53" s="64" t="e">
        <f t="shared" si="5"/>
        <v>#DIV/0!</v>
      </c>
      <c r="G53" s="65"/>
      <c r="H53" s="232"/>
      <c r="I53" s="233"/>
      <c r="J53" s="64" t="e">
        <f t="shared" si="6"/>
        <v>#DIV/0!</v>
      </c>
      <c r="K53" s="72"/>
      <c r="L53" s="232"/>
      <c r="M53" s="233"/>
      <c r="N53" s="68" t="e">
        <f t="shared" si="7"/>
        <v>#DIV/0!</v>
      </c>
      <c r="O53" s="128" t="e">
        <f t="shared" si="4"/>
        <v>#DIV/0!</v>
      </c>
    </row>
    <row r="54" spans="1:15" ht="15">
      <c r="A54" s="63" t="s">
        <v>57</v>
      </c>
      <c r="B54" s="113"/>
      <c r="C54" s="65"/>
      <c r="D54" s="232"/>
      <c r="E54" s="67"/>
      <c r="F54" s="64" t="e">
        <f t="shared" si="5"/>
        <v>#DIV/0!</v>
      </c>
      <c r="G54" s="65"/>
      <c r="H54" s="232"/>
      <c r="I54" s="233"/>
      <c r="J54" s="64" t="e">
        <f t="shared" si="6"/>
        <v>#DIV/0!</v>
      </c>
      <c r="K54" s="72"/>
      <c r="L54" s="232"/>
      <c r="M54" s="233"/>
      <c r="N54" s="68" t="e">
        <f t="shared" si="7"/>
        <v>#DIV/0!</v>
      </c>
      <c r="O54" s="128" t="e">
        <f t="shared" si="4"/>
        <v>#DIV/0!</v>
      </c>
    </row>
    <row r="55" spans="1:15" ht="15">
      <c r="A55" s="63" t="s">
        <v>58</v>
      </c>
      <c r="B55" s="113"/>
      <c r="C55" s="65"/>
      <c r="D55" s="232"/>
      <c r="E55" s="67"/>
      <c r="F55" s="64" t="e">
        <f t="shared" si="5"/>
        <v>#DIV/0!</v>
      </c>
      <c r="G55" s="65"/>
      <c r="H55" s="232"/>
      <c r="I55" s="233"/>
      <c r="J55" s="64" t="e">
        <f t="shared" si="6"/>
        <v>#DIV/0!</v>
      </c>
      <c r="K55" s="72"/>
      <c r="L55" s="232"/>
      <c r="M55" s="233"/>
      <c r="N55" s="68" t="e">
        <f t="shared" si="7"/>
        <v>#DIV/0!</v>
      </c>
      <c r="O55" s="128" t="e">
        <f t="shared" si="4"/>
        <v>#DIV/0!</v>
      </c>
    </row>
    <row r="56" spans="1:15" ht="15">
      <c r="A56" s="63" t="s">
        <v>59</v>
      </c>
      <c r="B56" s="113"/>
      <c r="C56" s="65"/>
      <c r="D56" s="232"/>
      <c r="E56" s="67"/>
      <c r="F56" s="64" t="e">
        <f t="shared" si="5"/>
        <v>#DIV/0!</v>
      </c>
      <c r="G56" s="65"/>
      <c r="H56" s="232"/>
      <c r="I56" s="233"/>
      <c r="J56" s="64" t="e">
        <f t="shared" si="6"/>
        <v>#DIV/0!</v>
      </c>
      <c r="K56" s="72"/>
      <c r="L56" s="232"/>
      <c r="M56" s="233"/>
      <c r="N56" s="68" t="e">
        <f t="shared" si="7"/>
        <v>#DIV/0!</v>
      </c>
      <c r="O56" s="128" t="e">
        <f t="shared" si="4"/>
        <v>#DIV/0!</v>
      </c>
    </row>
    <row r="57" spans="1:15" ht="15">
      <c r="A57" s="63" t="s">
        <v>60</v>
      </c>
      <c r="B57" s="113"/>
      <c r="C57" s="65"/>
      <c r="D57" s="232"/>
      <c r="E57" s="67"/>
      <c r="F57" s="64" t="e">
        <f t="shared" si="5"/>
        <v>#DIV/0!</v>
      </c>
      <c r="G57" s="65"/>
      <c r="H57" s="232"/>
      <c r="I57" s="233"/>
      <c r="J57" s="64" t="e">
        <f t="shared" si="6"/>
        <v>#DIV/0!</v>
      </c>
      <c r="K57" s="72"/>
      <c r="L57" s="232"/>
      <c r="M57" s="233"/>
      <c r="N57" s="68" t="e">
        <f t="shared" si="7"/>
        <v>#DIV/0!</v>
      </c>
      <c r="O57" s="128" t="e">
        <f t="shared" si="4"/>
        <v>#DIV/0!</v>
      </c>
    </row>
    <row r="58" spans="1:15" ht="15">
      <c r="A58" s="63" t="s">
        <v>61</v>
      </c>
      <c r="B58" s="113"/>
      <c r="C58" s="65"/>
      <c r="D58" s="232"/>
      <c r="E58" s="67"/>
      <c r="F58" s="64" t="e">
        <f t="shared" si="5"/>
        <v>#DIV/0!</v>
      </c>
      <c r="G58" s="65"/>
      <c r="H58" s="232"/>
      <c r="I58" s="233"/>
      <c r="J58" s="64" t="e">
        <f t="shared" si="6"/>
        <v>#DIV/0!</v>
      </c>
      <c r="K58" s="72"/>
      <c r="L58" s="232"/>
      <c r="M58" s="233"/>
      <c r="N58" s="68" t="e">
        <f t="shared" si="7"/>
        <v>#DIV/0!</v>
      </c>
      <c r="O58" s="128" t="e">
        <f t="shared" si="4"/>
        <v>#DIV/0!</v>
      </c>
    </row>
    <row r="59" spans="1:15" ht="15">
      <c r="A59" s="63" t="s">
        <v>62</v>
      </c>
      <c r="B59" s="113"/>
      <c r="C59" s="65"/>
      <c r="D59" s="232"/>
      <c r="E59" s="67"/>
      <c r="F59" s="64" t="e">
        <f t="shared" si="5"/>
        <v>#DIV/0!</v>
      </c>
      <c r="G59" s="65"/>
      <c r="H59" s="232"/>
      <c r="I59" s="233"/>
      <c r="J59" s="64" t="e">
        <f t="shared" si="6"/>
        <v>#DIV/0!</v>
      </c>
      <c r="K59" s="72"/>
      <c r="L59" s="232"/>
      <c r="M59" s="233"/>
      <c r="N59" s="68" t="e">
        <f t="shared" si="7"/>
        <v>#DIV/0!</v>
      </c>
      <c r="O59" s="128" t="e">
        <f t="shared" si="4"/>
        <v>#DIV/0!</v>
      </c>
    </row>
    <row r="60" spans="1:15" ht="15">
      <c r="A60" s="63" t="s">
        <v>63</v>
      </c>
      <c r="B60" s="113"/>
      <c r="C60" s="65"/>
      <c r="D60" s="232"/>
      <c r="E60" s="67"/>
      <c r="F60" s="64" t="e">
        <f t="shared" si="5"/>
        <v>#DIV/0!</v>
      </c>
      <c r="G60" s="65"/>
      <c r="H60" s="232"/>
      <c r="I60" s="233"/>
      <c r="J60" s="64" t="e">
        <f t="shared" si="6"/>
        <v>#DIV/0!</v>
      </c>
      <c r="K60" s="72"/>
      <c r="L60" s="232"/>
      <c r="M60" s="233"/>
      <c r="N60" s="68" t="e">
        <f t="shared" si="7"/>
        <v>#DIV/0!</v>
      </c>
      <c r="O60" s="128" t="e">
        <f t="shared" si="4"/>
        <v>#DIV/0!</v>
      </c>
    </row>
    <row r="61" spans="1:15" ht="15">
      <c r="A61" s="63" t="s">
        <v>64</v>
      </c>
      <c r="B61" s="113"/>
      <c r="C61" s="65"/>
      <c r="D61" s="232"/>
      <c r="E61" s="67"/>
      <c r="F61" s="64" t="e">
        <f t="shared" si="5"/>
        <v>#DIV/0!</v>
      </c>
      <c r="G61" s="65"/>
      <c r="H61" s="232"/>
      <c r="I61" s="233"/>
      <c r="J61" s="64" t="e">
        <f t="shared" si="6"/>
        <v>#DIV/0!</v>
      </c>
      <c r="K61" s="72"/>
      <c r="L61" s="232"/>
      <c r="M61" s="233"/>
      <c r="N61" s="68" t="e">
        <f t="shared" si="7"/>
        <v>#DIV/0!</v>
      </c>
      <c r="O61" s="128" t="e">
        <f t="shared" si="4"/>
        <v>#DIV/0!</v>
      </c>
    </row>
    <row r="62" spans="1:15" ht="15">
      <c r="A62" s="63" t="s">
        <v>65</v>
      </c>
      <c r="B62" s="113"/>
      <c r="C62" s="65"/>
      <c r="D62" s="232"/>
      <c r="E62" s="67"/>
      <c r="F62" s="64" t="e">
        <f t="shared" si="5"/>
        <v>#DIV/0!</v>
      </c>
      <c r="G62" s="65"/>
      <c r="H62" s="232"/>
      <c r="I62" s="233"/>
      <c r="J62" s="64" t="e">
        <f t="shared" si="6"/>
        <v>#DIV/0!</v>
      </c>
      <c r="K62" s="72"/>
      <c r="L62" s="232"/>
      <c r="M62" s="233"/>
      <c r="N62" s="68" t="e">
        <f t="shared" si="7"/>
        <v>#DIV/0!</v>
      </c>
      <c r="O62" s="128" t="e">
        <f t="shared" si="4"/>
        <v>#DIV/0!</v>
      </c>
    </row>
    <row r="63" spans="1:15" ht="15">
      <c r="A63" s="63" t="s">
        <v>66</v>
      </c>
      <c r="B63" s="113"/>
      <c r="C63" s="65"/>
      <c r="D63" s="232"/>
      <c r="E63" s="67"/>
      <c r="F63" s="64" t="e">
        <f t="shared" si="5"/>
        <v>#DIV/0!</v>
      </c>
      <c r="G63" s="65"/>
      <c r="H63" s="232"/>
      <c r="I63" s="233"/>
      <c r="J63" s="64" t="e">
        <f t="shared" si="6"/>
        <v>#DIV/0!</v>
      </c>
      <c r="K63" s="72"/>
      <c r="L63" s="232"/>
      <c r="M63" s="233"/>
      <c r="N63" s="68" t="e">
        <f t="shared" si="7"/>
        <v>#DIV/0!</v>
      </c>
      <c r="O63" s="128" t="e">
        <f t="shared" si="4"/>
        <v>#DIV/0!</v>
      </c>
    </row>
    <row r="64" spans="1:15" ht="15">
      <c r="A64" s="63" t="s">
        <v>67</v>
      </c>
      <c r="B64" s="113"/>
      <c r="C64" s="65"/>
      <c r="D64" s="232"/>
      <c r="E64" s="67"/>
      <c r="F64" s="64" t="e">
        <f t="shared" si="5"/>
        <v>#DIV/0!</v>
      </c>
      <c r="G64" s="65"/>
      <c r="H64" s="232"/>
      <c r="I64" s="233"/>
      <c r="J64" s="64" t="e">
        <f t="shared" si="6"/>
        <v>#DIV/0!</v>
      </c>
      <c r="K64" s="72"/>
      <c r="L64" s="232"/>
      <c r="M64" s="233"/>
      <c r="N64" s="68" t="e">
        <f t="shared" si="7"/>
        <v>#DIV/0!</v>
      </c>
      <c r="O64" s="128" t="e">
        <f t="shared" si="4"/>
        <v>#DIV/0!</v>
      </c>
    </row>
    <row r="65" spans="1:15" ht="15">
      <c r="A65" s="63" t="s">
        <v>68</v>
      </c>
      <c r="B65" s="113"/>
      <c r="C65" s="65"/>
      <c r="D65" s="232"/>
      <c r="E65" s="67"/>
      <c r="F65" s="64" t="e">
        <f t="shared" si="5"/>
        <v>#DIV/0!</v>
      </c>
      <c r="G65" s="65"/>
      <c r="H65" s="232"/>
      <c r="I65" s="233"/>
      <c r="J65" s="64" t="e">
        <f t="shared" si="6"/>
        <v>#DIV/0!</v>
      </c>
      <c r="K65" s="285">
        <v>475000</v>
      </c>
      <c r="L65" s="70">
        <v>476242.85</v>
      </c>
      <c r="M65" s="71"/>
      <c r="N65" s="68">
        <f t="shared" si="7"/>
        <v>100.3</v>
      </c>
      <c r="O65" s="128" t="e">
        <f t="shared" si="4"/>
        <v>#DIV/0!</v>
      </c>
    </row>
    <row r="66" spans="1:15" ht="15">
      <c r="A66" s="63" t="s">
        <v>69</v>
      </c>
      <c r="B66" s="64">
        <v>1500000</v>
      </c>
      <c r="C66" s="65">
        <v>1500000</v>
      </c>
      <c r="D66" s="66">
        <v>986326.14</v>
      </c>
      <c r="E66" s="67"/>
      <c r="F66" s="64">
        <f t="shared" si="5"/>
        <v>65.8</v>
      </c>
      <c r="G66" s="69">
        <v>1830000</v>
      </c>
      <c r="H66" s="70">
        <v>1523222.14</v>
      </c>
      <c r="I66" s="71"/>
      <c r="J66" s="64">
        <f t="shared" si="6"/>
        <v>83.2</v>
      </c>
      <c r="K66" s="285">
        <v>1750000</v>
      </c>
      <c r="L66" s="70">
        <v>1725507.64</v>
      </c>
      <c r="M66" s="71"/>
      <c r="N66" s="68">
        <f t="shared" si="7"/>
        <v>98.6</v>
      </c>
      <c r="O66" s="128">
        <f t="shared" si="4"/>
        <v>115</v>
      </c>
    </row>
    <row r="67" spans="1:15" ht="15">
      <c r="A67" s="63" t="s">
        <v>70</v>
      </c>
      <c r="B67" s="64">
        <v>700</v>
      </c>
      <c r="C67" s="65">
        <v>700</v>
      </c>
      <c r="D67" s="66">
        <v>336.91</v>
      </c>
      <c r="E67" s="67"/>
      <c r="F67" s="64">
        <f t="shared" si="5"/>
        <v>48.1</v>
      </c>
      <c r="G67" s="69">
        <v>700</v>
      </c>
      <c r="H67" s="70">
        <v>534.01</v>
      </c>
      <c r="I67" s="71"/>
      <c r="J67" s="64">
        <f t="shared" si="6"/>
        <v>76.3</v>
      </c>
      <c r="K67" s="285">
        <v>700</v>
      </c>
      <c r="L67" s="70">
        <v>766.75</v>
      </c>
      <c r="M67" s="71"/>
      <c r="N67" s="68">
        <f t="shared" si="7"/>
        <v>109.5</v>
      </c>
      <c r="O67" s="128">
        <f t="shared" si="4"/>
        <v>109.5</v>
      </c>
    </row>
    <row r="68" spans="1:15" ht="15">
      <c r="A68" s="63" t="s">
        <v>71</v>
      </c>
      <c r="B68" s="64"/>
      <c r="C68" s="65"/>
      <c r="D68" s="66"/>
      <c r="E68" s="67"/>
      <c r="F68" s="64" t="e">
        <f t="shared" si="5"/>
        <v>#DIV/0!</v>
      </c>
      <c r="G68" s="69"/>
      <c r="H68" s="70"/>
      <c r="I68" s="71"/>
      <c r="J68" s="64" t="e">
        <f t="shared" si="6"/>
        <v>#DIV/0!</v>
      </c>
      <c r="K68" s="285"/>
      <c r="L68" s="70"/>
      <c r="M68" s="71"/>
      <c r="N68" s="68" t="e">
        <f t="shared" si="7"/>
        <v>#DIV/0!</v>
      </c>
      <c r="O68" s="128" t="e">
        <f t="shared" si="4"/>
        <v>#DIV/0!</v>
      </c>
    </row>
    <row r="69" spans="1:15" ht="15">
      <c r="A69" s="63" t="s">
        <v>72</v>
      </c>
      <c r="B69" s="64"/>
      <c r="C69" s="65"/>
      <c r="D69" s="66"/>
      <c r="E69" s="67"/>
      <c r="F69" s="64" t="e">
        <f t="shared" si="5"/>
        <v>#DIV/0!</v>
      </c>
      <c r="G69" s="69"/>
      <c r="H69" s="70"/>
      <c r="I69" s="71"/>
      <c r="J69" s="64" t="e">
        <f t="shared" si="6"/>
        <v>#DIV/0!</v>
      </c>
      <c r="K69" s="285"/>
      <c r="L69" s="70"/>
      <c r="M69" s="71"/>
      <c r="N69" s="68" t="e">
        <f t="shared" si="7"/>
        <v>#DIV/0!</v>
      </c>
      <c r="O69" s="128" t="e">
        <f t="shared" si="4"/>
        <v>#DIV/0!</v>
      </c>
    </row>
    <row r="70" spans="1:15" ht="15">
      <c r="A70" s="63" t="s">
        <v>73</v>
      </c>
      <c r="B70" s="64"/>
      <c r="C70" s="65"/>
      <c r="D70" s="66"/>
      <c r="E70" s="67"/>
      <c r="F70" s="64" t="e">
        <f t="shared" si="5"/>
        <v>#DIV/0!</v>
      </c>
      <c r="G70" s="69"/>
      <c r="H70" s="70"/>
      <c r="I70" s="71"/>
      <c r="J70" s="64" t="e">
        <f t="shared" si="6"/>
        <v>#DIV/0!</v>
      </c>
      <c r="K70" s="285"/>
      <c r="L70" s="70"/>
      <c r="M70" s="71"/>
      <c r="N70" s="68" t="e">
        <f t="shared" si="7"/>
        <v>#DIV/0!</v>
      </c>
      <c r="O70" s="128" t="e">
        <f t="shared" si="4"/>
        <v>#DIV/0!</v>
      </c>
    </row>
    <row r="71" spans="1:15" ht="15">
      <c r="A71" s="73" t="s">
        <v>74</v>
      </c>
      <c r="B71" s="64">
        <f>SUM(B50:B70)</f>
        <v>3380700</v>
      </c>
      <c r="C71" s="65">
        <f>SUM(C50:C70)</f>
        <v>3380700</v>
      </c>
      <c r="D71" s="66">
        <f>SUM(D50:D70)</f>
        <v>2083950.05</v>
      </c>
      <c r="E71" s="67">
        <f>SUM(E50:E70)</f>
        <v>37031</v>
      </c>
      <c r="F71" s="64">
        <f t="shared" si="5"/>
        <v>62.7</v>
      </c>
      <c r="G71" s="69">
        <f>SUM(G50:G70)</f>
        <v>3710700</v>
      </c>
      <c r="H71" s="70">
        <f>SUM(H50:H70)</f>
        <v>2850552.1499999994</v>
      </c>
      <c r="I71" s="71">
        <f>SUM(I50:I70)</f>
        <v>38499</v>
      </c>
      <c r="J71" s="64">
        <f t="shared" si="6"/>
        <v>77.9</v>
      </c>
      <c r="K71" s="69">
        <f>SUM(K50:K70)</f>
        <v>4155700</v>
      </c>
      <c r="L71" s="70">
        <f>SUM(L50:L70)</f>
        <v>4073000.24</v>
      </c>
      <c r="M71" s="71">
        <f>SUM(M50:M70)</f>
        <v>76143</v>
      </c>
      <c r="N71" s="68">
        <f t="shared" si="7"/>
        <v>99.8</v>
      </c>
      <c r="O71" s="128">
        <f t="shared" si="4"/>
        <v>122.7</v>
      </c>
    </row>
    <row r="72" spans="1:15" ht="15">
      <c r="A72" s="63" t="s">
        <v>75</v>
      </c>
      <c r="B72" s="74"/>
      <c r="C72" s="75"/>
      <c r="D72" s="76"/>
      <c r="E72" s="77"/>
      <c r="F72" s="64" t="e">
        <f t="shared" si="5"/>
        <v>#DIV/0!</v>
      </c>
      <c r="G72" s="78"/>
      <c r="H72" s="79"/>
      <c r="I72" s="80"/>
      <c r="J72" s="64" t="e">
        <f t="shared" si="6"/>
        <v>#DIV/0!</v>
      </c>
      <c r="K72" s="286"/>
      <c r="L72" s="79"/>
      <c r="M72" s="80"/>
      <c r="N72" s="68" t="e">
        <f t="shared" si="7"/>
        <v>#DIV/0!</v>
      </c>
      <c r="O72" s="128" t="e">
        <f t="shared" si="4"/>
        <v>#DIV/0!</v>
      </c>
    </row>
    <row r="73" spans="1:15" ht="15">
      <c r="A73" s="63" t="s">
        <v>76</v>
      </c>
      <c r="B73" s="74">
        <v>3921496</v>
      </c>
      <c r="C73" s="75">
        <v>3921496</v>
      </c>
      <c r="D73" s="76">
        <v>2130370.83</v>
      </c>
      <c r="E73" s="77"/>
      <c r="F73" s="74">
        <f t="shared" si="5"/>
        <v>54.3</v>
      </c>
      <c r="G73" s="78">
        <v>3921496</v>
      </c>
      <c r="H73" s="79">
        <v>3025933.41</v>
      </c>
      <c r="I73" s="80"/>
      <c r="J73" s="74">
        <f t="shared" si="6"/>
        <v>77.2</v>
      </c>
      <c r="K73" s="286">
        <v>3921496</v>
      </c>
      <c r="L73" s="79">
        <v>3921496</v>
      </c>
      <c r="M73" s="80"/>
      <c r="N73" s="82">
        <f t="shared" si="7"/>
        <v>100</v>
      </c>
      <c r="O73" s="128">
        <f t="shared" si="4"/>
        <v>100</v>
      </c>
    </row>
    <row r="74" spans="1:15" ht="15">
      <c r="A74" s="73" t="s">
        <v>77</v>
      </c>
      <c r="B74" s="83"/>
      <c r="C74" s="84"/>
      <c r="D74" s="85"/>
      <c r="E74" s="86"/>
      <c r="F74" s="74" t="e">
        <f t="shared" si="5"/>
        <v>#DIV/0!</v>
      </c>
      <c r="G74" s="69">
        <v>23000</v>
      </c>
      <c r="H74" s="70">
        <v>23000</v>
      </c>
      <c r="I74" s="71"/>
      <c r="J74" s="74">
        <f t="shared" si="6"/>
        <v>100</v>
      </c>
      <c r="K74" s="69">
        <v>23000</v>
      </c>
      <c r="L74" s="70">
        <v>23000</v>
      </c>
      <c r="M74" s="89"/>
      <c r="N74" s="82">
        <f t="shared" si="7"/>
        <v>100</v>
      </c>
      <c r="O74" s="128" t="e">
        <f t="shared" si="4"/>
        <v>#DIV/0!</v>
      </c>
    </row>
    <row r="75" spans="1:15" ht="15">
      <c r="A75" s="63" t="s">
        <v>78</v>
      </c>
      <c r="B75" s="64">
        <v>19909632</v>
      </c>
      <c r="C75" s="65">
        <v>20196155</v>
      </c>
      <c r="D75" s="66">
        <v>9991249</v>
      </c>
      <c r="E75" s="67"/>
      <c r="F75" s="74">
        <f t="shared" si="5"/>
        <v>49.5</v>
      </c>
      <c r="G75" s="69">
        <v>20495024</v>
      </c>
      <c r="H75" s="70">
        <v>14981412</v>
      </c>
      <c r="I75" s="71"/>
      <c r="J75" s="74">
        <f t="shared" si="6"/>
        <v>73.1</v>
      </c>
      <c r="K75" s="69">
        <v>20217176</v>
      </c>
      <c r="L75" s="70">
        <v>20217176</v>
      </c>
      <c r="M75" s="71"/>
      <c r="N75" s="82">
        <f t="shared" si="7"/>
        <v>100</v>
      </c>
      <c r="O75" s="128">
        <f t="shared" si="4"/>
        <v>101.5</v>
      </c>
    </row>
    <row r="76" spans="1:15" ht="15">
      <c r="A76" s="63" t="s">
        <v>79</v>
      </c>
      <c r="B76" s="64"/>
      <c r="C76" s="65"/>
      <c r="D76" s="66"/>
      <c r="E76" s="67"/>
      <c r="F76" s="64" t="e">
        <f t="shared" si="5"/>
        <v>#DIV/0!</v>
      </c>
      <c r="G76" s="69"/>
      <c r="H76" s="70"/>
      <c r="I76" s="71"/>
      <c r="J76" s="64" t="e">
        <f t="shared" si="6"/>
        <v>#DIV/0!</v>
      </c>
      <c r="K76" s="69"/>
      <c r="L76" s="70"/>
      <c r="M76" s="71"/>
      <c r="N76" s="68" t="e">
        <f t="shared" si="7"/>
        <v>#DIV/0!</v>
      </c>
      <c r="O76" s="128" t="e">
        <f t="shared" si="4"/>
        <v>#DIV/0!</v>
      </c>
    </row>
    <row r="77" spans="1:15" ht="15">
      <c r="A77" s="63" t="s">
        <v>80</v>
      </c>
      <c r="B77" s="64"/>
      <c r="C77" s="65"/>
      <c r="D77" s="66"/>
      <c r="E77" s="67"/>
      <c r="F77" s="74" t="e">
        <f t="shared" si="5"/>
        <v>#DIV/0!</v>
      </c>
      <c r="G77" s="69"/>
      <c r="H77" s="70"/>
      <c r="I77" s="71"/>
      <c r="J77" s="74" t="e">
        <f t="shared" si="6"/>
        <v>#DIV/0!</v>
      </c>
      <c r="K77" s="69"/>
      <c r="L77" s="70"/>
      <c r="M77" s="71"/>
      <c r="N77" s="82" t="e">
        <f t="shared" si="7"/>
        <v>#DIV/0!</v>
      </c>
      <c r="O77" s="128" t="e">
        <f t="shared" si="4"/>
        <v>#DIV/0!</v>
      </c>
    </row>
    <row r="78" spans="1:15" ht="15">
      <c r="A78" s="73" t="s">
        <v>81</v>
      </c>
      <c r="B78" s="64">
        <v>55400</v>
      </c>
      <c r="C78" s="65">
        <v>55400</v>
      </c>
      <c r="D78" s="66">
        <v>55400</v>
      </c>
      <c r="E78" s="67"/>
      <c r="F78" s="74">
        <f t="shared" si="5"/>
        <v>100</v>
      </c>
      <c r="G78" s="69">
        <v>55400</v>
      </c>
      <c r="H78" s="70">
        <v>55400</v>
      </c>
      <c r="I78" s="71"/>
      <c r="J78" s="74">
        <f t="shared" si="6"/>
        <v>100</v>
      </c>
      <c r="K78" s="69">
        <v>55400</v>
      </c>
      <c r="L78" s="70">
        <v>55400</v>
      </c>
      <c r="M78" s="71"/>
      <c r="N78" s="82">
        <f t="shared" si="7"/>
        <v>100</v>
      </c>
      <c r="O78" s="128">
        <f t="shared" si="4"/>
        <v>100</v>
      </c>
    </row>
    <row r="79" spans="1:15" ht="15">
      <c r="A79" s="73" t="s">
        <v>82</v>
      </c>
      <c r="B79" s="64">
        <f>SUM(B73:B78)</f>
        <v>23886528</v>
      </c>
      <c r="C79" s="65">
        <f>SUM(C73:C78)</f>
        <v>24173051</v>
      </c>
      <c r="D79" s="66">
        <f>SUM(D73:D78)</f>
        <v>12177019.83</v>
      </c>
      <c r="E79" s="67">
        <f>SUM(E73:E78)</f>
        <v>0</v>
      </c>
      <c r="F79" s="64">
        <f t="shared" si="5"/>
        <v>50.4</v>
      </c>
      <c r="G79" s="69">
        <f>SUM(G73:G78)</f>
        <v>24494920</v>
      </c>
      <c r="H79" s="70">
        <f>SUM(H73:H78)</f>
        <v>18085745.41</v>
      </c>
      <c r="I79" s="71">
        <f>SUM(I73:I78)</f>
        <v>0</v>
      </c>
      <c r="J79" s="64">
        <f t="shared" si="6"/>
        <v>73.8</v>
      </c>
      <c r="K79" s="69">
        <f>SUM(K73:K78)</f>
        <v>24217072</v>
      </c>
      <c r="L79" s="70">
        <f>SUM(L73:L78)</f>
        <v>24217072</v>
      </c>
      <c r="M79" s="71">
        <f>SUM(M73:M78)</f>
        <v>0</v>
      </c>
      <c r="N79" s="68">
        <f t="shared" si="7"/>
        <v>100</v>
      </c>
      <c r="O79" s="128">
        <f t="shared" si="4"/>
        <v>101.4</v>
      </c>
    </row>
    <row r="80" spans="1:15" ht="15.75" thickBot="1">
      <c r="A80" s="90" t="s">
        <v>83</v>
      </c>
      <c r="B80" s="74">
        <f>B71+B79</f>
        <v>27267228</v>
      </c>
      <c r="C80" s="75">
        <f>C71+C79</f>
        <v>27553751</v>
      </c>
      <c r="D80" s="76">
        <f>D71+D79</f>
        <v>14260969.88</v>
      </c>
      <c r="E80" s="77">
        <f>E71+E79</f>
        <v>37031</v>
      </c>
      <c r="F80" s="74">
        <f t="shared" si="5"/>
        <v>51.9</v>
      </c>
      <c r="G80" s="78">
        <f>G71+G79</f>
        <v>28205620</v>
      </c>
      <c r="H80" s="79">
        <f>H71+H79</f>
        <v>20936297.56</v>
      </c>
      <c r="I80" s="79">
        <f>I71+I79</f>
        <v>38499</v>
      </c>
      <c r="J80" s="74">
        <f t="shared" si="6"/>
        <v>74.4</v>
      </c>
      <c r="K80" s="78">
        <f>K71+K79</f>
        <v>28372772</v>
      </c>
      <c r="L80" s="79">
        <f>L71+L79</f>
        <v>28290072.240000002</v>
      </c>
      <c r="M80" s="80">
        <f>M71+M79</f>
        <v>76143</v>
      </c>
      <c r="N80" s="82">
        <f t="shared" si="7"/>
        <v>100</v>
      </c>
      <c r="O80" s="165">
        <f t="shared" si="4"/>
        <v>104</v>
      </c>
    </row>
    <row r="81" spans="1:15" ht="15.75" thickBot="1">
      <c r="A81" s="91" t="s">
        <v>84</v>
      </c>
      <c r="B81" s="92">
        <f>B80-B33</f>
        <v>0</v>
      </c>
      <c r="C81" s="92">
        <f>C80-C33</f>
        <v>0</v>
      </c>
      <c r="D81" s="92">
        <f>D80-D33</f>
        <v>210194.20000000112</v>
      </c>
      <c r="E81" s="92">
        <f>E80-E33</f>
        <v>10545</v>
      </c>
      <c r="F81" s="92" t="e">
        <f t="shared" si="5"/>
        <v>#DIV/0!</v>
      </c>
      <c r="G81" s="92">
        <f>G80-G33</f>
        <v>0</v>
      </c>
      <c r="H81" s="92">
        <f>H80-H33</f>
        <v>848391.8000000007</v>
      </c>
      <c r="I81" s="92">
        <f>I80-I33</f>
        <v>12013</v>
      </c>
      <c r="J81" s="92" t="e">
        <f t="shared" si="6"/>
        <v>#DIV/0!</v>
      </c>
      <c r="K81" s="92">
        <f>K80-K33</f>
        <v>0</v>
      </c>
      <c r="L81" s="92">
        <f>L80-L33</f>
        <v>357.3500000014901</v>
      </c>
      <c r="M81" s="92">
        <f>M80-M33</f>
        <v>273</v>
      </c>
      <c r="N81" s="93" t="e">
        <f t="shared" si="7"/>
        <v>#DIV/0!</v>
      </c>
      <c r="O81" s="92" t="e">
        <f t="shared" si="4"/>
        <v>#DIV/0!</v>
      </c>
    </row>
    <row r="82" spans="1:15" ht="15" customHeight="1" thickBot="1">
      <c r="A82" s="356" t="s">
        <v>106</v>
      </c>
      <c r="B82" s="354"/>
      <c r="C82" s="354"/>
      <c r="D82" s="359">
        <f>D81+E81</f>
        <v>220739.20000000112</v>
      </c>
      <c r="E82" s="360"/>
      <c r="F82" s="360"/>
      <c r="G82" s="360"/>
      <c r="H82" s="359">
        <f>H81+I81</f>
        <v>860404.8000000007</v>
      </c>
      <c r="I82" s="360"/>
      <c r="J82" s="360"/>
      <c r="K82" s="360"/>
      <c r="L82" s="359">
        <f>L81+M81</f>
        <v>630.3500000014901</v>
      </c>
      <c r="M82" s="354"/>
      <c r="N82" s="354"/>
      <c r="O82" s="355"/>
    </row>
    <row r="83" spans="1:15" ht="15" customHeight="1">
      <c r="A83" s="251"/>
      <c r="B83" s="252"/>
      <c r="C83" s="252"/>
      <c r="D83" s="252"/>
      <c r="E83" s="252"/>
      <c r="F83" s="252"/>
      <c r="G83" s="252"/>
      <c r="H83" s="353"/>
      <c r="I83" s="252"/>
      <c r="J83" s="252"/>
      <c r="K83" s="252"/>
      <c r="L83" s="252"/>
      <c r="M83" s="252"/>
      <c r="N83" s="252"/>
      <c r="O83" s="252"/>
    </row>
    <row r="84" spans="2:8" ht="15">
      <c r="B84" s="279"/>
      <c r="H84" s="362" t="s">
        <v>141</v>
      </c>
    </row>
    <row r="85" spans="1:8" ht="15">
      <c r="A85" s="94" t="s">
        <v>85</v>
      </c>
      <c r="H85" s="362" t="s">
        <v>140</v>
      </c>
    </row>
    <row r="86" ht="15.75" thickBot="1">
      <c r="H86" s="362" t="s">
        <v>117</v>
      </c>
    </row>
    <row r="87" spans="1:8" ht="15">
      <c r="A87" s="37"/>
      <c r="B87" s="280" t="s">
        <v>10</v>
      </c>
      <c r="C87" s="281" t="s">
        <v>14</v>
      </c>
      <c r="D87" s="282" t="s">
        <v>15</v>
      </c>
      <c r="E87" s="283"/>
      <c r="H87" s="362" t="s">
        <v>118</v>
      </c>
    </row>
    <row r="88" spans="1:8" ht="15">
      <c r="A88" s="41" t="s">
        <v>86</v>
      </c>
      <c r="B88" s="262">
        <v>7970</v>
      </c>
      <c r="C88" s="257">
        <v>276</v>
      </c>
      <c r="D88" s="258">
        <v>2604</v>
      </c>
      <c r="E88" s="283"/>
      <c r="H88" s="362" t="s">
        <v>119</v>
      </c>
    </row>
    <row r="89" spans="1:8" ht="15">
      <c r="A89" s="100" t="s">
        <v>87</v>
      </c>
      <c r="B89" s="262">
        <v>0</v>
      </c>
      <c r="C89" s="257">
        <v>0</v>
      </c>
      <c r="D89" s="258">
        <v>7440</v>
      </c>
      <c r="E89" s="283"/>
      <c r="H89" s="362" t="s">
        <v>142</v>
      </c>
    </row>
    <row r="90" spans="1:8" ht="15">
      <c r="A90" s="100" t="s">
        <v>88</v>
      </c>
      <c r="B90" s="262">
        <v>46889.46</v>
      </c>
      <c r="C90" s="257">
        <v>228543.66</v>
      </c>
      <c r="D90" s="258">
        <v>496739.03</v>
      </c>
      <c r="E90" s="283"/>
      <c r="H90" s="362" t="s">
        <v>120</v>
      </c>
    </row>
    <row r="91" spans="1:8" ht="15.75" thickBot="1">
      <c r="A91" s="46" t="s">
        <v>89</v>
      </c>
      <c r="B91" s="284">
        <v>0</v>
      </c>
      <c r="C91" s="260">
        <v>0</v>
      </c>
      <c r="D91" s="261">
        <v>0</v>
      </c>
      <c r="E91" s="283"/>
      <c r="H91" s="263" t="s">
        <v>121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70">
      <selection activeCell="H89" sqref="H89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421875" style="0" customWidth="1"/>
    <col min="7" max="9" width="12.7109375" style="0" customWidth="1"/>
    <col min="10" max="10" width="6.57421875" style="0" bestFit="1" customWidth="1"/>
    <col min="11" max="13" width="12.7109375" style="0" customWidth="1"/>
    <col min="14" max="14" width="6.57421875" style="0" bestFit="1" customWidth="1"/>
    <col min="15" max="15" width="7.00390625" style="0" bestFit="1" customWidth="1"/>
  </cols>
  <sheetData>
    <row r="1" spans="1:8" ht="15">
      <c r="A1" s="53"/>
      <c r="H1" s="364" t="s">
        <v>135</v>
      </c>
    </row>
    <row r="2" spans="1:14" ht="16.5" thickBot="1">
      <c r="A2" s="1" t="s">
        <v>0</v>
      </c>
      <c r="B2" s="1" t="s">
        <v>1</v>
      </c>
      <c r="C2" s="1"/>
      <c r="F2" s="1"/>
      <c r="G2" s="1"/>
      <c r="J2" s="1"/>
      <c r="K2" s="1"/>
      <c r="N2" s="1"/>
    </row>
    <row r="3" spans="1:15" ht="15">
      <c r="A3" s="4" t="s">
        <v>2</v>
      </c>
      <c r="B3" s="287" t="s">
        <v>3</v>
      </c>
      <c r="C3" s="288" t="s">
        <v>4</v>
      </c>
      <c r="D3" s="104" t="s">
        <v>5</v>
      </c>
      <c r="E3" s="289"/>
      <c r="F3" s="6" t="s">
        <v>6</v>
      </c>
      <c r="G3" s="290" t="s">
        <v>4</v>
      </c>
      <c r="H3" s="104" t="s">
        <v>7</v>
      </c>
      <c r="I3" s="289"/>
      <c r="J3" s="6" t="s">
        <v>6</v>
      </c>
      <c r="K3" s="291" t="s">
        <v>4</v>
      </c>
      <c r="L3" s="104" t="s">
        <v>8</v>
      </c>
      <c r="M3" s="289"/>
      <c r="N3" s="6" t="s">
        <v>6</v>
      </c>
      <c r="O3" s="193" t="s">
        <v>91</v>
      </c>
    </row>
    <row r="4" spans="1:15" ht="15.75" thickBot="1">
      <c r="A4" s="7"/>
      <c r="B4" s="292" t="s">
        <v>9</v>
      </c>
      <c r="C4" s="293" t="s">
        <v>10</v>
      </c>
      <c r="D4" s="294" t="s">
        <v>11</v>
      </c>
      <c r="E4" s="294" t="s">
        <v>12</v>
      </c>
      <c r="F4" s="295" t="s">
        <v>13</v>
      </c>
      <c r="G4" s="296" t="s">
        <v>14</v>
      </c>
      <c r="H4" s="294" t="s">
        <v>11</v>
      </c>
      <c r="I4" s="294" t="s">
        <v>12</v>
      </c>
      <c r="J4" s="295" t="s">
        <v>13</v>
      </c>
      <c r="K4" s="297" t="s">
        <v>15</v>
      </c>
      <c r="L4" s="294" t="s">
        <v>11</v>
      </c>
      <c r="M4" s="294" t="s">
        <v>12</v>
      </c>
      <c r="N4" s="295" t="s">
        <v>13</v>
      </c>
      <c r="O4" s="199" t="s">
        <v>92</v>
      </c>
    </row>
    <row r="5" spans="1:15" ht="15.75" customHeight="1">
      <c r="A5" s="8" t="s">
        <v>16</v>
      </c>
      <c r="B5" s="128">
        <v>1011017</v>
      </c>
      <c r="C5" s="56">
        <v>1128725</v>
      </c>
      <c r="D5" s="57">
        <v>598454.3</v>
      </c>
      <c r="E5" s="57">
        <v>22160</v>
      </c>
      <c r="F5" s="169">
        <f>ROUND((D5+E5)/(C5/100),1)</f>
        <v>55</v>
      </c>
      <c r="G5" s="265">
        <v>1131025</v>
      </c>
      <c r="H5" s="57">
        <v>767845.3</v>
      </c>
      <c r="I5" s="57">
        <v>24075</v>
      </c>
      <c r="J5" s="169">
        <f>ROUND((H5+I5)/(G5/100),1)</f>
        <v>70</v>
      </c>
      <c r="K5" s="158">
        <v>1043963</v>
      </c>
      <c r="L5" s="57">
        <v>991807.3</v>
      </c>
      <c r="M5" s="57">
        <v>33955</v>
      </c>
      <c r="N5" s="169">
        <f>ROUND((L5+M5)/(K5/100),1)</f>
        <v>98.3</v>
      </c>
      <c r="O5" s="128">
        <f aca="true" t="shared" si="0" ref="O5:O33">ROUND((L5+M5)/(B5/100),1)</f>
        <v>101.5</v>
      </c>
    </row>
    <row r="6" spans="1:15" ht="15.75" customHeight="1">
      <c r="A6" s="14" t="s">
        <v>17</v>
      </c>
      <c r="B6" s="64">
        <v>300000</v>
      </c>
      <c r="C6" s="65">
        <v>300000</v>
      </c>
      <c r="D6" s="232">
        <v>96899.7</v>
      </c>
      <c r="E6" s="232">
        <v>21078</v>
      </c>
      <c r="F6" s="176">
        <f aca="true" t="shared" si="1" ref="F6:F33">ROUND((D6+E6)/(C6/100),1)</f>
        <v>39.3</v>
      </c>
      <c r="G6" s="266">
        <v>230000</v>
      </c>
      <c r="H6" s="232">
        <v>122714.4</v>
      </c>
      <c r="I6" s="232">
        <v>22278</v>
      </c>
      <c r="J6" s="176">
        <f aca="true" t="shared" si="2" ref="J6:J33">ROUND((H6+I6)/(G6/100),1)</f>
        <v>63</v>
      </c>
      <c r="K6" s="159">
        <v>255000</v>
      </c>
      <c r="L6" s="232">
        <v>199828.4</v>
      </c>
      <c r="M6" s="232">
        <v>57047.2</v>
      </c>
      <c r="N6" s="176">
        <f aca="true" t="shared" si="3" ref="N6:N33">ROUND((L6+M6)/(K6/100),1)</f>
        <v>100.7</v>
      </c>
      <c r="O6" s="64">
        <f t="shared" si="0"/>
        <v>85.6</v>
      </c>
    </row>
    <row r="7" spans="1:15" ht="15.75" customHeight="1">
      <c r="A7" s="14" t="s">
        <v>18</v>
      </c>
      <c r="B7" s="64">
        <v>1000</v>
      </c>
      <c r="C7" s="65">
        <v>1000</v>
      </c>
      <c r="D7" s="232">
        <v>201.6</v>
      </c>
      <c r="E7" s="232"/>
      <c r="F7" s="176">
        <f t="shared" si="1"/>
        <v>20.2</v>
      </c>
      <c r="G7" s="266">
        <v>1000</v>
      </c>
      <c r="H7" s="232">
        <v>201.6</v>
      </c>
      <c r="I7" s="232"/>
      <c r="J7" s="176">
        <f t="shared" si="2"/>
        <v>20.2</v>
      </c>
      <c r="K7" s="159">
        <v>1100</v>
      </c>
      <c r="L7" s="232">
        <v>1099.55</v>
      </c>
      <c r="M7" s="232"/>
      <c r="N7" s="176">
        <f t="shared" si="3"/>
        <v>100</v>
      </c>
      <c r="O7" s="64">
        <f t="shared" si="0"/>
        <v>110</v>
      </c>
    </row>
    <row r="8" spans="1:15" ht="15.75" customHeight="1">
      <c r="A8" s="14" t="s">
        <v>19</v>
      </c>
      <c r="B8" s="64">
        <v>200000</v>
      </c>
      <c r="C8" s="65">
        <v>200000</v>
      </c>
      <c r="D8" s="232">
        <v>108662</v>
      </c>
      <c r="E8" s="232">
        <v>19158</v>
      </c>
      <c r="F8" s="176">
        <f t="shared" si="1"/>
        <v>63.9</v>
      </c>
      <c r="G8" s="266">
        <v>252000</v>
      </c>
      <c r="H8" s="232">
        <v>155392.4</v>
      </c>
      <c r="I8" s="232">
        <v>22358</v>
      </c>
      <c r="J8" s="176">
        <f t="shared" si="2"/>
        <v>70.5</v>
      </c>
      <c r="K8" s="159">
        <v>245000</v>
      </c>
      <c r="L8" s="232">
        <v>198338</v>
      </c>
      <c r="M8" s="232">
        <v>45130.4</v>
      </c>
      <c r="N8" s="176">
        <f t="shared" si="3"/>
        <v>99.4</v>
      </c>
      <c r="O8" s="64">
        <f t="shared" si="0"/>
        <v>121.7</v>
      </c>
    </row>
    <row r="9" spans="1:15" ht="15.75" customHeight="1">
      <c r="A9" s="14" t="s">
        <v>20</v>
      </c>
      <c r="B9" s="64">
        <v>80000</v>
      </c>
      <c r="C9" s="65">
        <v>80000</v>
      </c>
      <c r="D9" s="232">
        <v>48958</v>
      </c>
      <c r="E9" s="232"/>
      <c r="F9" s="176">
        <f t="shared" si="1"/>
        <v>61.2</v>
      </c>
      <c r="G9" s="266">
        <v>65000</v>
      </c>
      <c r="H9" s="232">
        <v>48958</v>
      </c>
      <c r="I9" s="232"/>
      <c r="J9" s="176">
        <f t="shared" si="2"/>
        <v>75.3</v>
      </c>
      <c r="K9" s="159">
        <v>65000</v>
      </c>
      <c r="L9" s="232">
        <v>56815</v>
      </c>
      <c r="M9" s="232">
        <v>5026</v>
      </c>
      <c r="N9" s="176">
        <f t="shared" si="3"/>
        <v>95.1</v>
      </c>
      <c r="O9" s="64">
        <f t="shared" si="0"/>
        <v>77.3</v>
      </c>
    </row>
    <row r="10" spans="1:15" ht="15.75" customHeight="1">
      <c r="A10" s="14" t="s">
        <v>22</v>
      </c>
      <c r="B10" s="64"/>
      <c r="C10" s="65"/>
      <c r="D10" s="232"/>
      <c r="E10" s="232"/>
      <c r="F10" s="176" t="e">
        <f t="shared" si="1"/>
        <v>#DIV/0!</v>
      </c>
      <c r="G10" s="266"/>
      <c r="H10" s="232"/>
      <c r="I10" s="232"/>
      <c r="J10" s="176" t="e">
        <f t="shared" si="2"/>
        <v>#DIV/0!</v>
      </c>
      <c r="K10" s="159"/>
      <c r="L10" s="232"/>
      <c r="M10" s="232"/>
      <c r="N10" s="176" t="e">
        <f t="shared" si="3"/>
        <v>#DIV/0!</v>
      </c>
      <c r="O10" s="64" t="e">
        <f t="shared" si="0"/>
        <v>#DIV/0!</v>
      </c>
    </row>
    <row r="11" spans="1:15" ht="15.75" customHeight="1">
      <c r="A11" s="14" t="s">
        <v>23</v>
      </c>
      <c r="B11" s="64"/>
      <c r="C11" s="65"/>
      <c r="D11" s="232"/>
      <c r="E11" s="232"/>
      <c r="F11" s="176" t="e">
        <f t="shared" si="1"/>
        <v>#DIV/0!</v>
      </c>
      <c r="G11" s="266"/>
      <c r="H11" s="232"/>
      <c r="I11" s="232"/>
      <c r="J11" s="176" t="e">
        <f t="shared" si="2"/>
        <v>#DIV/0!</v>
      </c>
      <c r="K11" s="159"/>
      <c r="L11" s="232"/>
      <c r="M11" s="232"/>
      <c r="N11" s="176" t="e">
        <f t="shared" si="3"/>
        <v>#DIV/0!</v>
      </c>
      <c r="O11" s="64" t="e">
        <f t="shared" si="0"/>
        <v>#DIV/0!</v>
      </c>
    </row>
    <row r="12" spans="1:15" ht="15.75" customHeight="1">
      <c r="A12" s="14" t="s">
        <v>24</v>
      </c>
      <c r="B12" s="64">
        <v>500000</v>
      </c>
      <c r="C12" s="65">
        <v>500000</v>
      </c>
      <c r="D12" s="232">
        <v>170883.4</v>
      </c>
      <c r="E12" s="232">
        <v>37518</v>
      </c>
      <c r="F12" s="176">
        <f t="shared" si="1"/>
        <v>41.7</v>
      </c>
      <c r="G12" s="266">
        <v>950000</v>
      </c>
      <c r="H12" s="232">
        <v>668290.6</v>
      </c>
      <c r="I12" s="232">
        <v>70518</v>
      </c>
      <c r="J12" s="176">
        <f t="shared" si="2"/>
        <v>77.8</v>
      </c>
      <c r="K12" s="159">
        <v>900000</v>
      </c>
      <c r="L12" s="232">
        <v>799275.1</v>
      </c>
      <c r="M12" s="232">
        <v>100505</v>
      </c>
      <c r="N12" s="176">
        <f t="shared" si="3"/>
        <v>100</v>
      </c>
      <c r="O12" s="64">
        <f t="shared" si="0"/>
        <v>180</v>
      </c>
    </row>
    <row r="13" spans="1:15" ht="15.75" customHeight="1">
      <c r="A13" s="14" t="s">
        <v>25</v>
      </c>
      <c r="B13" s="64">
        <v>6000</v>
      </c>
      <c r="C13" s="65">
        <v>6000</v>
      </c>
      <c r="D13" s="232">
        <v>3040</v>
      </c>
      <c r="E13" s="232"/>
      <c r="F13" s="176">
        <f t="shared" si="1"/>
        <v>50.7</v>
      </c>
      <c r="G13" s="266">
        <v>4000</v>
      </c>
      <c r="H13" s="232">
        <v>3281</v>
      </c>
      <c r="I13" s="232"/>
      <c r="J13" s="176">
        <f t="shared" si="2"/>
        <v>82</v>
      </c>
      <c r="K13" s="159">
        <v>5000</v>
      </c>
      <c r="L13" s="232">
        <v>4996</v>
      </c>
      <c r="M13" s="232"/>
      <c r="N13" s="176">
        <f t="shared" si="3"/>
        <v>99.9</v>
      </c>
      <c r="O13" s="64">
        <f t="shared" si="0"/>
        <v>83.3</v>
      </c>
    </row>
    <row r="14" spans="1:15" ht="15.75" customHeight="1">
      <c r="A14" s="14" t="s">
        <v>26</v>
      </c>
      <c r="B14" s="64"/>
      <c r="C14" s="65"/>
      <c r="D14" s="232">
        <v>687</v>
      </c>
      <c r="E14" s="232"/>
      <c r="F14" s="176" t="e">
        <f t="shared" si="1"/>
        <v>#DIV/0!</v>
      </c>
      <c r="G14" s="266">
        <v>700</v>
      </c>
      <c r="H14" s="232">
        <v>687</v>
      </c>
      <c r="I14" s="232"/>
      <c r="J14" s="176">
        <f t="shared" si="2"/>
        <v>98.1</v>
      </c>
      <c r="K14" s="159">
        <v>700</v>
      </c>
      <c r="L14" s="232">
        <v>687</v>
      </c>
      <c r="M14" s="232"/>
      <c r="N14" s="176">
        <f t="shared" si="3"/>
        <v>98.1</v>
      </c>
      <c r="O14" s="64" t="e">
        <f t="shared" si="0"/>
        <v>#DIV/0!</v>
      </c>
    </row>
    <row r="15" spans="1:15" ht="15.75" customHeight="1">
      <c r="A15" s="14" t="s">
        <v>27</v>
      </c>
      <c r="B15" s="64">
        <v>1045000</v>
      </c>
      <c r="C15" s="65">
        <v>1045000</v>
      </c>
      <c r="D15" s="232">
        <v>579278.83</v>
      </c>
      <c r="E15" s="232">
        <v>37263</v>
      </c>
      <c r="F15" s="176">
        <f t="shared" si="1"/>
        <v>59</v>
      </c>
      <c r="G15" s="266">
        <v>615000</v>
      </c>
      <c r="H15" s="232">
        <v>427061.33</v>
      </c>
      <c r="I15" s="232">
        <v>5977</v>
      </c>
      <c r="J15" s="176">
        <f t="shared" si="2"/>
        <v>70.4</v>
      </c>
      <c r="K15" s="159">
        <v>550000</v>
      </c>
      <c r="L15" s="232">
        <v>534335.13</v>
      </c>
      <c r="M15" s="232">
        <v>8457</v>
      </c>
      <c r="N15" s="176">
        <f t="shared" si="3"/>
        <v>98.7</v>
      </c>
      <c r="O15" s="64">
        <f t="shared" si="0"/>
        <v>51.9</v>
      </c>
    </row>
    <row r="16" spans="1:15" ht="15.75" customHeight="1">
      <c r="A16" s="14" t="s">
        <v>28</v>
      </c>
      <c r="B16" s="64">
        <v>19302124</v>
      </c>
      <c r="C16" s="65">
        <v>19469565</v>
      </c>
      <c r="D16" s="232">
        <v>9642399</v>
      </c>
      <c r="E16" s="232">
        <v>103825</v>
      </c>
      <c r="F16" s="176">
        <f t="shared" si="1"/>
        <v>50.1</v>
      </c>
      <c r="G16" s="266">
        <v>20050213</v>
      </c>
      <c r="H16" s="232">
        <v>14439778</v>
      </c>
      <c r="I16" s="232">
        <v>135845</v>
      </c>
      <c r="J16" s="176">
        <f t="shared" si="2"/>
        <v>72.7</v>
      </c>
      <c r="K16" s="159">
        <v>20053952</v>
      </c>
      <c r="L16" s="232">
        <v>19868412</v>
      </c>
      <c r="M16" s="232">
        <v>186301</v>
      </c>
      <c r="N16" s="176">
        <f t="shared" si="3"/>
        <v>100</v>
      </c>
      <c r="O16" s="64">
        <f t="shared" si="0"/>
        <v>103.9</v>
      </c>
    </row>
    <row r="17" spans="1:15" ht="15.75" customHeight="1">
      <c r="A17" s="14" t="s">
        <v>29</v>
      </c>
      <c r="B17" s="64"/>
      <c r="C17" s="65"/>
      <c r="D17" s="232"/>
      <c r="E17" s="232"/>
      <c r="F17" s="176" t="e">
        <f t="shared" si="1"/>
        <v>#DIV/0!</v>
      </c>
      <c r="G17" s="266"/>
      <c r="H17" s="232"/>
      <c r="I17" s="232"/>
      <c r="J17" s="176" t="e">
        <f t="shared" si="2"/>
        <v>#DIV/0!</v>
      </c>
      <c r="K17" s="159"/>
      <c r="L17" s="232"/>
      <c r="M17" s="232"/>
      <c r="N17" s="176" t="e">
        <f t="shared" si="3"/>
        <v>#DIV/0!</v>
      </c>
      <c r="O17" s="64" t="e">
        <f t="shared" si="0"/>
        <v>#DIV/0!</v>
      </c>
    </row>
    <row r="18" spans="1:15" ht="15.75" customHeight="1">
      <c r="A18" s="14" t="s">
        <v>30</v>
      </c>
      <c r="B18" s="64"/>
      <c r="C18" s="65"/>
      <c r="D18" s="232"/>
      <c r="E18" s="232"/>
      <c r="F18" s="176" t="e">
        <f t="shared" si="1"/>
        <v>#DIV/0!</v>
      </c>
      <c r="G18" s="266"/>
      <c r="H18" s="232"/>
      <c r="I18" s="232"/>
      <c r="J18" s="176" t="e">
        <f t="shared" si="2"/>
        <v>#DIV/0!</v>
      </c>
      <c r="K18" s="159"/>
      <c r="L18" s="232"/>
      <c r="M18" s="232"/>
      <c r="N18" s="176" t="e">
        <f t="shared" si="3"/>
        <v>#DIV/0!</v>
      </c>
      <c r="O18" s="64" t="e">
        <f t="shared" si="0"/>
        <v>#DIV/0!</v>
      </c>
    </row>
    <row r="19" spans="1:15" ht="15.75" customHeight="1">
      <c r="A19" s="14" t="s">
        <v>31</v>
      </c>
      <c r="B19" s="64"/>
      <c r="C19" s="65"/>
      <c r="D19" s="232"/>
      <c r="E19" s="232"/>
      <c r="F19" s="176" t="e">
        <f t="shared" si="1"/>
        <v>#DIV/0!</v>
      </c>
      <c r="G19" s="266"/>
      <c r="H19" s="232"/>
      <c r="I19" s="232"/>
      <c r="J19" s="176" t="e">
        <f t="shared" si="2"/>
        <v>#DIV/0!</v>
      </c>
      <c r="K19" s="159"/>
      <c r="L19" s="232"/>
      <c r="M19" s="232"/>
      <c r="N19" s="176" t="e">
        <f t="shared" si="3"/>
        <v>#DIV/0!</v>
      </c>
      <c r="O19" s="64" t="e">
        <f t="shared" si="0"/>
        <v>#DIV/0!</v>
      </c>
    </row>
    <row r="20" spans="1:15" ht="15.75" customHeight="1">
      <c r="A20" s="14" t="s">
        <v>32</v>
      </c>
      <c r="B20" s="64"/>
      <c r="C20" s="65"/>
      <c r="D20" s="232"/>
      <c r="E20" s="232"/>
      <c r="F20" s="176" t="e">
        <f t="shared" si="1"/>
        <v>#DIV/0!</v>
      </c>
      <c r="G20" s="266"/>
      <c r="H20" s="232"/>
      <c r="I20" s="232"/>
      <c r="J20" s="176" t="e">
        <f t="shared" si="2"/>
        <v>#DIV/0!</v>
      </c>
      <c r="K20" s="159"/>
      <c r="L20" s="232"/>
      <c r="M20" s="232"/>
      <c r="N20" s="176" t="e">
        <f t="shared" si="3"/>
        <v>#DIV/0!</v>
      </c>
      <c r="O20" s="64" t="e">
        <f t="shared" si="0"/>
        <v>#DIV/0!</v>
      </c>
    </row>
    <row r="21" spans="1:15" ht="15.75" customHeight="1">
      <c r="A21" s="14" t="s">
        <v>34</v>
      </c>
      <c r="B21" s="64"/>
      <c r="C21" s="65"/>
      <c r="D21" s="232"/>
      <c r="E21" s="232"/>
      <c r="F21" s="176" t="e">
        <f t="shared" si="1"/>
        <v>#DIV/0!</v>
      </c>
      <c r="G21" s="266"/>
      <c r="H21" s="232"/>
      <c r="I21" s="232"/>
      <c r="J21" s="176" t="e">
        <f t="shared" si="2"/>
        <v>#DIV/0!</v>
      </c>
      <c r="K21" s="159"/>
      <c r="L21" s="232"/>
      <c r="M21" s="232"/>
      <c r="N21" s="176" t="e">
        <f t="shared" si="3"/>
        <v>#DIV/0!</v>
      </c>
      <c r="O21" s="64" t="e">
        <f t="shared" si="0"/>
        <v>#DIV/0!</v>
      </c>
    </row>
    <row r="22" spans="1:15" ht="15.75" customHeight="1">
      <c r="A22" s="14" t="s">
        <v>94</v>
      </c>
      <c r="B22" s="15"/>
      <c r="C22" s="16"/>
      <c r="D22" s="17"/>
      <c r="E22" s="17"/>
      <c r="F22" s="176" t="e">
        <f t="shared" si="1"/>
        <v>#DIV/0!</v>
      </c>
      <c r="G22" s="18"/>
      <c r="H22" s="123"/>
      <c r="I22" s="123"/>
      <c r="J22" s="176" t="e">
        <f t="shared" si="2"/>
        <v>#DIV/0!</v>
      </c>
      <c r="K22" s="19"/>
      <c r="L22" s="123"/>
      <c r="M22" s="123"/>
      <c r="N22" s="176" t="e">
        <f t="shared" si="3"/>
        <v>#DIV/0!</v>
      </c>
      <c r="O22" s="64" t="e">
        <f t="shared" si="0"/>
        <v>#DIV/0!</v>
      </c>
    </row>
    <row r="23" spans="1:15" ht="15.75" customHeight="1">
      <c r="A23" s="14" t="s">
        <v>35</v>
      </c>
      <c r="B23" s="64">
        <v>9000</v>
      </c>
      <c r="C23" s="65">
        <v>9000</v>
      </c>
      <c r="D23" s="232">
        <v>8423</v>
      </c>
      <c r="E23" s="232"/>
      <c r="F23" s="176">
        <f t="shared" si="1"/>
        <v>93.6</v>
      </c>
      <c r="G23" s="266">
        <v>9000</v>
      </c>
      <c r="H23" s="232">
        <v>8923</v>
      </c>
      <c r="I23" s="232"/>
      <c r="J23" s="176">
        <f t="shared" si="2"/>
        <v>99.1</v>
      </c>
      <c r="K23" s="159">
        <v>9500</v>
      </c>
      <c r="L23" s="232">
        <v>9423</v>
      </c>
      <c r="M23" s="232"/>
      <c r="N23" s="176">
        <f t="shared" si="3"/>
        <v>99.2</v>
      </c>
      <c r="O23" s="64">
        <f t="shared" si="0"/>
        <v>104.7</v>
      </c>
    </row>
    <row r="24" spans="1:15" ht="15.75" customHeight="1">
      <c r="A24" s="14" t="s">
        <v>36</v>
      </c>
      <c r="B24" s="64">
        <v>68328</v>
      </c>
      <c r="C24" s="65">
        <v>68328</v>
      </c>
      <c r="D24" s="232">
        <v>34164</v>
      </c>
      <c r="E24" s="232"/>
      <c r="F24" s="176">
        <f t="shared" si="1"/>
        <v>50</v>
      </c>
      <c r="G24" s="266">
        <v>68328</v>
      </c>
      <c r="H24" s="232">
        <v>51246</v>
      </c>
      <c r="I24" s="232"/>
      <c r="J24" s="176">
        <f t="shared" si="2"/>
        <v>75</v>
      </c>
      <c r="K24" s="159">
        <v>68328</v>
      </c>
      <c r="L24" s="232">
        <v>68328</v>
      </c>
      <c r="M24" s="232"/>
      <c r="N24" s="176">
        <f t="shared" si="3"/>
        <v>100</v>
      </c>
      <c r="O24" s="64">
        <f t="shared" si="0"/>
        <v>100</v>
      </c>
    </row>
    <row r="25" spans="1:15" ht="15.75" customHeight="1">
      <c r="A25" s="14" t="s">
        <v>37</v>
      </c>
      <c r="B25" s="64"/>
      <c r="C25" s="65"/>
      <c r="D25" s="232"/>
      <c r="E25" s="232"/>
      <c r="F25" s="176" t="e">
        <f t="shared" si="1"/>
        <v>#DIV/0!</v>
      </c>
      <c r="G25" s="266"/>
      <c r="H25" s="232"/>
      <c r="I25" s="232"/>
      <c r="J25" s="176" t="e">
        <f t="shared" si="2"/>
        <v>#DIV/0!</v>
      </c>
      <c r="K25" s="159"/>
      <c r="L25" s="232"/>
      <c r="M25" s="232"/>
      <c r="N25" s="176" t="e">
        <f t="shared" si="3"/>
        <v>#DIV/0!</v>
      </c>
      <c r="O25" s="64" t="e">
        <f t="shared" si="0"/>
        <v>#DIV/0!</v>
      </c>
    </row>
    <row r="26" spans="1:15" ht="15.75" customHeight="1">
      <c r="A26" s="14" t="s">
        <v>38</v>
      </c>
      <c r="B26" s="64"/>
      <c r="C26" s="65"/>
      <c r="D26" s="232"/>
      <c r="E26" s="232"/>
      <c r="F26" s="176" t="e">
        <f t="shared" si="1"/>
        <v>#DIV/0!</v>
      </c>
      <c r="G26" s="266"/>
      <c r="H26" s="232"/>
      <c r="I26" s="232"/>
      <c r="J26" s="176" t="e">
        <f t="shared" si="2"/>
        <v>#DIV/0!</v>
      </c>
      <c r="K26" s="159"/>
      <c r="L26" s="232"/>
      <c r="M26" s="232"/>
      <c r="N26" s="176" t="e">
        <f t="shared" si="3"/>
        <v>#DIV/0!</v>
      </c>
      <c r="O26" s="64" t="e">
        <f t="shared" si="0"/>
        <v>#DIV/0!</v>
      </c>
    </row>
    <row r="27" spans="1:15" ht="15.75" customHeight="1">
      <c r="A27" s="14" t="s">
        <v>39</v>
      </c>
      <c r="B27" s="64"/>
      <c r="C27" s="65"/>
      <c r="D27" s="232"/>
      <c r="E27" s="232"/>
      <c r="F27" s="176" t="e">
        <f t="shared" si="1"/>
        <v>#DIV/0!</v>
      </c>
      <c r="G27" s="266"/>
      <c r="H27" s="232"/>
      <c r="I27" s="232"/>
      <c r="J27" s="176" t="e">
        <f t="shared" si="2"/>
        <v>#DIV/0!</v>
      </c>
      <c r="K27" s="159"/>
      <c r="L27" s="232"/>
      <c r="M27" s="232"/>
      <c r="N27" s="176" t="e">
        <f t="shared" si="3"/>
        <v>#DIV/0!</v>
      </c>
      <c r="O27" s="64" t="e">
        <f t="shared" si="0"/>
        <v>#DIV/0!</v>
      </c>
    </row>
    <row r="28" spans="1:15" ht="15.75" customHeight="1">
      <c r="A28" s="14" t="s">
        <v>40</v>
      </c>
      <c r="B28" s="64">
        <v>3046</v>
      </c>
      <c r="C28" s="65">
        <v>3046</v>
      </c>
      <c r="D28" s="232"/>
      <c r="E28" s="232">
        <v>1523.2</v>
      </c>
      <c r="F28" s="176">
        <f t="shared" si="1"/>
        <v>50</v>
      </c>
      <c r="G28" s="266">
        <v>3046</v>
      </c>
      <c r="H28" s="232"/>
      <c r="I28" s="232">
        <v>2284.8</v>
      </c>
      <c r="J28" s="176">
        <f t="shared" si="2"/>
        <v>75</v>
      </c>
      <c r="K28" s="159">
        <v>3046</v>
      </c>
      <c r="L28" s="232">
        <v>3046.4</v>
      </c>
      <c r="M28" s="232">
        <v>0</v>
      </c>
      <c r="N28" s="176">
        <f t="shared" si="3"/>
        <v>100</v>
      </c>
      <c r="O28" s="64">
        <f t="shared" si="0"/>
        <v>100</v>
      </c>
    </row>
    <row r="29" spans="1:15" ht="15.75" customHeight="1">
      <c r="A29" s="14" t="s">
        <v>41</v>
      </c>
      <c r="B29" s="64"/>
      <c r="C29" s="65"/>
      <c r="D29" s="232"/>
      <c r="E29" s="232"/>
      <c r="F29" s="176" t="e">
        <f t="shared" si="1"/>
        <v>#DIV/0!</v>
      </c>
      <c r="G29" s="266"/>
      <c r="H29" s="232"/>
      <c r="I29" s="232"/>
      <c r="J29" s="176" t="e">
        <f t="shared" si="2"/>
        <v>#DIV/0!</v>
      </c>
      <c r="K29" s="159"/>
      <c r="L29" s="232"/>
      <c r="M29" s="232"/>
      <c r="N29" s="176" t="e">
        <f t="shared" si="3"/>
        <v>#DIV/0!</v>
      </c>
      <c r="O29" s="64" t="e">
        <f t="shared" si="0"/>
        <v>#DIV/0!</v>
      </c>
    </row>
    <row r="30" spans="1:15" ht="15.75" customHeight="1">
      <c r="A30" s="14" t="s">
        <v>42</v>
      </c>
      <c r="B30" s="74"/>
      <c r="C30" s="75"/>
      <c r="D30" s="234"/>
      <c r="E30" s="234"/>
      <c r="F30" s="177" t="e">
        <f>ROUND((D30+E30)/(C30/100),1)</f>
        <v>#DIV/0!</v>
      </c>
      <c r="G30" s="267"/>
      <c r="H30" s="234"/>
      <c r="I30" s="234"/>
      <c r="J30" s="177" t="e">
        <f>ROUND((H30+I30)/(G30/100),1)</f>
        <v>#DIV/0!</v>
      </c>
      <c r="K30" s="160"/>
      <c r="L30" s="234"/>
      <c r="M30" s="234"/>
      <c r="N30" s="177" t="e">
        <f>ROUND((L30+M30)/(K30/100),1)</f>
        <v>#DIV/0!</v>
      </c>
      <c r="O30" s="64" t="e">
        <f t="shared" si="0"/>
        <v>#DIV/0!</v>
      </c>
    </row>
    <row r="31" spans="1:15" ht="15.75" customHeight="1">
      <c r="A31" s="14" t="s">
        <v>33</v>
      </c>
      <c r="B31" s="64"/>
      <c r="C31" s="65"/>
      <c r="D31" s="232"/>
      <c r="E31" s="232"/>
      <c r="F31" s="176" t="e">
        <f>ROUND((D31+E31)/(C31/100),1)</f>
        <v>#DIV/0!</v>
      </c>
      <c r="G31" s="266"/>
      <c r="H31" s="232"/>
      <c r="I31" s="232"/>
      <c r="J31" s="176" t="e">
        <f>ROUND((H31+I31)/(G31/100),1)</f>
        <v>#DIV/0!</v>
      </c>
      <c r="K31" s="159"/>
      <c r="L31" s="232"/>
      <c r="M31" s="232"/>
      <c r="N31" s="176" t="e">
        <f>ROUND((L31+M31)/(K31/100),1)</f>
        <v>#DIV/0!</v>
      </c>
      <c r="O31" s="64" t="e">
        <f t="shared" si="0"/>
        <v>#DIV/0!</v>
      </c>
    </row>
    <row r="32" spans="1:15" ht="15.75" customHeight="1" thickBot="1">
      <c r="A32" s="25" t="s">
        <v>43</v>
      </c>
      <c r="B32" s="298">
        <v>27586</v>
      </c>
      <c r="C32" s="299">
        <v>27586</v>
      </c>
      <c r="D32" s="234">
        <v>7338</v>
      </c>
      <c r="E32" s="234">
        <v>12</v>
      </c>
      <c r="F32" s="177">
        <f>ROUND((D32+E32)/(C32/100),1)</f>
        <v>26.6</v>
      </c>
      <c r="G32" s="234">
        <v>22586</v>
      </c>
      <c r="H32" s="234">
        <v>18542</v>
      </c>
      <c r="I32" s="234">
        <v>12</v>
      </c>
      <c r="J32" s="177">
        <f>ROUND((H32+I32)/(G32/100),1)</f>
        <v>82.1</v>
      </c>
      <c r="K32" s="234">
        <v>22000</v>
      </c>
      <c r="L32" s="234">
        <v>21813</v>
      </c>
      <c r="M32" s="234">
        <v>12</v>
      </c>
      <c r="N32" s="177">
        <f>ROUND((L32+M32)/(K32/100),1)</f>
        <v>99.2</v>
      </c>
      <c r="O32" s="74">
        <f t="shared" si="0"/>
        <v>79.1</v>
      </c>
    </row>
    <row r="33" spans="1:15" ht="15.75" customHeight="1" thickBot="1">
      <c r="A33" s="28" t="s">
        <v>44</v>
      </c>
      <c r="B33" s="271">
        <f>SUM(B5:B32)</f>
        <v>22553101</v>
      </c>
      <c r="C33" s="272">
        <f>SUM(C5:C32)</f>
        <v>22838250</v>
      </c>
      <c r="D33" s="273">
        <f>SUM(D5:D32)</f>
        <v>11299388.83</v>
      </c>
      <c r="E33" s="274">
        <f>SUM(E5:E32)</f>
        <v>242537.2</v>
      </c>
      <c r="F33" s="92">
        <f t="shared" si="1"/>
        <v>50.5</v>
      </c>
      <c r="G33" s="271">
        <f>SUM(G5:G32)</f>
        <v>23401898</v>
      </c>
      <c r="H33" s="273">
        <f>SUM(H5:H32)</f>
        <v>16712920.63</v>
      </c>
      <c r="I33" s="273">
        <f>SUM(I5:I32)</f>
        <v>283347.8</v>
      </c>
      <c r="J33" s="92">
        <f t="shared" si="2"/>
        <v>72.6</v>
      </c>
      <c r="K33" s="271">
        <f>SUM(K5:K32)</f>
        <v>23222589</v>
      </c>
      <c r="L33" s="273">
        <f>SUM(L5:L32)</f>
        <v>22758203.88</v>
      </c>
      <c r="M33" s="274">
        <f>SUM(M5:M32)</f>
        <v>436433.6</v>
      </c>
      <c r="N33" s="92">
        <f t="shared" si="3"/>
        <v>99.9</v>
      </c>
      <c r="O33" s="92">
        <f t="shared" si="0"/>
        <v>102.8</v>
      </c>
    </row>
    <row r="36" spans="1:2" ht="15.75" thickBot="1">
      <c r="A36" s="35" t="s">
        <v>45</v>
      </c>
      <c r="B36" s="35"/>
    </row>
    <row r="37" spans="1:4" ht="15.75" thickBot="1">
      <c r="A37" s="37"/>
      <c r="B37" s="106" t="s">
        <v>10</v>
      </c>
      <c r="C37" s="107" t="s">
        <v>14</v>
      </c>
      <c r="D37" s="108" t="s">
        <v>15</v>
      </c>
    </row>
    <row r="38" spans="1:4" ht="15">
      <c r="A38" s="41" t="s">
        <v>46</v>
      </c>
      <c r="B38" s="135">
        <v>202477</v>
      </c>
      <c r="C38" s="136">
        <v>185395</v>
      </c>
      <c r="D38" s="137">
        <v>168313</v>
      </c>
    </row>
    <row r="39" spans="1:4" ht="15">
      <c r="A39" s="41" t="s">
        <v>47</v>
      </c>
      <c r="B39" s="138">
        <v>15232</v>
      </c>
      <c r="C39" s="98">
        <v>15232</v>
      </c>
      <c r="D39" s="99">
        <v>15232</v>
      </c>
    </row>
    <row r="40" spans="1:4" ht="15">
      <c r="A40" s="41" t="s">
        <v>48</v>
      </c>
      <c r="B40" s="138">
        <v>80696.99</v>
      </c>
      <c r="C40" s="98">
        <v>123382.99</v>
      </c>
      <c r="D40" s="99">
        <v>127922.99</v>
      </c>
    </row>
    <row r="41" spans="1:5" ht="15">
      <c r="A41" s="41" t="s">
        <v>49</v>
      </c>
      <c r="B41" s="138">
        <v>143404.04</v>
      </c>
      <c r="C41" s="98">
        <v>143404.04</v>
      </c>
      <c r="D41" s="99">
        <v>132435.8</v>
      </c>
      <c r="E41" s="3"/>
    </row>
    <row r="42" spans="1:4" ht="15">
      <c r="A42" s="41" t="s">
        <v>50</v>
      </c>
      <c r="B42" s="138">
        <v>0</v>
      </c>
      <c r="C42" s="98">
        <v>0</v>
      </c>
      <c r="D42" s="99">
        <v>0</v>
      </c>
    </row>
    <row r="43" spans="1:4" ht="15.75" thickBot="1">
      <c r="A43" s="46" t="s">
        <v>93</v>
      </c>
      <c r="B43" s="139">
        <v>97804</v>
      </c>
      <c r="C43" s="102">
        <v>114886</v>
      </c>
      <c r="D43" s="103">
        <v>131968</v>
      </c>
    </row>
    <row r="47" spans="1:14" ht="16.5" thickBot="1">
      <c r="A47" s="1" t="s">
        <v>52</v>
      </c>
      <c r="B47" s="1" t="s">
        <v>1</v>
      </c>
      <c r="C47" s="1"/>
      <c r="F47" s="1"/>
      <c r="G47" s="1"/>
      <c r="J47" s="1"/>
      <c r="K47" s="1"/>
      <c r="N47" s="1"/>
    </row>
    <row r="48" spans="1:15" ht="15">
      <c r="A48" s="4" t="s">
        <v>2</v>
      </c>
      <c r="B48" s="287" t="s">
        <v>3</v>
      </c>
      <c r="C48" s="290" t="s">
        <v>4</v>
      </c>
      <c r="D48" s="300" t="s">
        <v>5</v>
      </c>
      <c r="E48" s="301"/>
      <c r="F48" s="302" t="s">
        <v>6</v>
      </c>
      <c r="G48" s="288" t="s">
        <v>4</v>
      </c>
      <c r="H48" s="104" t="s">
        <v>7</v>
      </c>
      <c r="I48" s="303"/>
      <c r="J48" s="302" t="s">
        <v>6</v>
      </c>
      <c r="K48" s="304" t="s">
        <v>4</v>
      </c>
      <c r="L48" s="104" t="s">
        <v>8</v>
      </c>
      <c r="M48" s="303"/>
      <c r="N48" s="302" t="s">
        <v>6</v>
      </c>
      <c r="O48" s="193" t="s">
        <v>91</v>
      </c>
    </row>
    <row r="49" spans="1:15" ht="15.75" thickBot="1">
      <c r="A49" s="7"/>
      <c r="B49" s="292" t="s">
        <v>9</v>
      </c>
      <c r="C49" s="296" t="s">
        <v>10</v>
      </c>
      <c r="D49" s="305" t="s">
        <v>11</v>
      </c>
      <c r="E49" s="295" t="s">
        <v>12</v>
      </c>
      <c r="F49" s="306" t="s">
        <v>13</v>
      </c>
      <c r="G49" s="293" t="s">
        <v>14</v>
      </c>
      <c r="H49" s="294" t="s">
        <v>11</v>
      </c>
      <c r="I49" s="307" t="s">
        <v>12</v>
      </c>
      <c r="J49" s="306" t="s">
        <v>13</v>
      </c>
      <c r="K49" s="308" t="s">
        <v>15</v>
      </c>
      <c r="L49" s="294" t="s">
        <v>11</v>
      </c>
      <c r="M49" s="307" t="s">
        <v>12</v>
      </c>
      <c r="N49" s="306" t="s">
        <v>13</v>
      </c>
      <c r="O49" s="199" t="s">
        <v>92</v>
      </c>
    </row>
    <row r="50" spans="1:15" ht="15">
      <c r="A50" s="54" t="s">
        <v>53</v>
      </c>
      <c r="B50" s="309"/>
      <c r="C50" s="310"/>
      <c r="D50" s="311"/>
      <c r="E50" s="312"/>
      <c r="F50" s="309" t="e">
        <f>ROUND((D50+E50)/(C50/100),1)</f>
        <v>#DIV/0!</v>
      </c>
      <c r="G50" s="310"/>
      <c r="H50" s="311"/>
      <c r="I50" s="312"/>
      <c r="J50" s="309" t="e">
        <f>ROUND((H50+I50)/(G50/100),1)</f>
        <v>#DIV/0!</v>
      </c>
      <c r="K50" s="313"/>
      <c r="L50" s="311"/>
      <c r="M50" s="312"/>
      <c r="N50" s="309" t="e">
        <f>ROUND((L50+M50)/(K50/100),1)</f>
        <v>#DIV/0!</v>
      </c>
      <c r="O50" s="128" t="e">
        <f aca="true" t="shared" si="4" ref="O50:O81">ROUND((L50+M50)/(B50/100),1)</f>
        <v>#DIV/0!</v>
      </c>
    </row>
    <row r="51" spans="1:15" ht="15">
      <c r="A51" s="63" t="s">
        <v>54</v>
      </c>
      <c r="B51" s="314">
        <v>260000</v>
      </c>
      <c r="C51" s="315">
        <v>260000</v>
      </c>
      <c r="D51" s="316">
        <v>126700</v>
      </c>
      <c r="E51" s="317">
        <v>13380</v>
      </c>
      <c r="F51" s="314">
        <f aca="true" t="shared" si="5" ref="F51:F80">ROUND((D51+E51)/(C51/100),1)</f>
        <v>53.9</v>
      </c>
      <c r="G51" s="315">
        <v>260000</v>
      </c>
      <c r="H51" s="316">
        <v>252580.1</v>
      </c>
      <c r="I51" s="317">
        <v>13380</v>
      </c>
      <c r="J51" s="314">
        <f aca="true" t="shared" si="6" ref="J51:J80">ROUND((H51+I51)/(G51/100),1)</f>
        <v>102.3</v>
      </c>
      <c r="K51" s="318">
        <v>260000</v>
      </c>
      <c r="L51" s="316">
        <v>255295.1</v>
      </c>
      <c r="M51" s="317">
        <v>13380</v>
      </c>
      <c r="N51" s="314">
        <f aca="true" t="shared" si="7" ref="N51:N81">ROUND((L51+M51)/(K51/100),1)</f>
        <v>103.3</v>
      </c>
      <c r="O51" s="128">
        <f t="shared" si="4"/>
        <v>103.3</v>
      </c>
    </row>
    <row r="52" spans="1:15" ht="15">
      <c r="A52" s="63" t="s">
        <v>55</v>
      </c>
      <c r="B52" s="314">
        <v>550000</v>
      </c>
      <c r="C52" s="315">
        <v>550000</v>
      </c>
      <c r="D52" s="316"/>
      <c r="E52" s="317">
        <v>252865</v>
      </c>
      <c r="F52" s="314">
        <f t="shared" si="5"/>
        <v>46</v>
      </c>
      <c r="G52" s="315">
        <v>370000</v>
      </c>
      <c r="H52" s="316"/>
      <c r="I52" s="317">
        <v>282965</v>
      </c>
      <c r="J52" s="314">
        <f t="shared" si="6"/>
        <v>76.5</v>
      </c>
      <c r="K52" s="318">
        <v>460000</v>
      </c>
      <c r="L52" s="316">
        <v>0</v>
      </c>
      <c r="M52" s="317">
        <v>460615</v>
      </c>
      <c r="N52" s="314">
        <f t="shared" si="7"/>
        <v>100.1</v>
      </c>
      <c r="O52" s="128">
        <f t="shared" si="4"/>
        <v>83.7</v>
      </c>
    </row>
    <row r="53" spans="1:15" ht="15">
      <c r="A53" s="63" t="s">
        <v>56</v>
      </c>
      <c r="B53" s="314"/>
      <c r="C53" s="315"/>
      <c r="D53" s="316"/>
      <c r="E53" s="317"/>
      <c r="F53" s="314" t="e">
        <f t="shared" si="5"/>
        <v>#DIV/0!</v>
      </c>
      <c r="G53" s="315"/>
      <c r="H53" s="316"/>
      <c r="I53" s="317"/>
      <c r="J53" s="314" t="e">
        <f t="shared" si="6"/>
        <v>#DIV/0!</v>
      </c>
      <c r="K53" s="318"/>
      <c r="L53" s="316"/>
      <c r="M53" s="317"/>
      <c r="N53" s="314" t="e">
        <f t="shared" si="7"/>
        <v>#DIV/0!</v>
      </c>
      <c r="O53" s="128" t="e">
        <f t="shared" si="4"/>
        <v>#DIV/0!</v>
      </c>
    </row>
    <row r="54" spans="1:15" ht="15">
      <c r="A54" s="63" t="s">
        <v>57</v>
      </c>
      <c r="B54" s="314"/>
      <c r="C54" s="315"/>
      <c r="D54" s="316"/>
      <c r="E54" s="317"/>
      <c r="F54" s="314" t="e">
        <f t="shared" si="5"/>
        <v>#DIV/0!</v>
      </c>
      <c r="G54" s="315"/>
      <c r="H54" s="316"/>
      <c r="I54" s="317"/>
      <c r="J54" s="314" t="e">
        <f t="shared" si="6"/>
        <v>#DIV/0!</v>
      </c>
      <c r="K54" s="318"/>
      <c r="L54" s="316"/>
      <c r="M54" s="317"/>
      <c r="N54" s="314" t="e">
        <f t="shared" si="7"/>
        <v>#DIV/0!</v>
      </c>
      <c r="O54" s="128" t="e">
        <f t="shared" si="4"/>
        <v>#DIV/0!</v>
      </c>
    </row>
    <row r="55" spans="1:15" ht="15">
      <c r="A55" s="63" t="s">
        <v>58</v>
      </c>
      <c r="B55" s="314"/>
      <c r="C55" s="315"/>
      <c r="D55" s="316"/>
      <c r="E55" s="317"/>
      <c r="F55" s="314" t="e">
        <f t="shared" si="5"/>
        <v>#DIV/0!</v>
      </c>
      <c r="G55" s="315"/>
      <c r="H55" s="316"/>
      <c r="I55" s="317"/>
      <c r="J55" s="314" t="e">
        <f t="shared" si="6"/>
        <v>#DIV/0!</v>
      </c>
      <c r="K55" s="318"/>
      <c r="L55" s="316"/>
      <c r="M55" s="317"/>
      <c r="N55" s="314" t="e">
        <f t="shared" si="7"/>
        <v>#DIV/0!</v>
      </c>
      <c r="O55" s="128" t="e">
        <f t="shared" si="4"/>
        <v>#DIV/0!</v>
      </c>
    </row>
    <row r="56" spans="1:15" ht="15">
      <c r="A56" s="63" t="s">
        <v>59</v>
      </c>
      <c r="B56" s="314"/>
      <c r="C56" s="315"/>
      <c r="D56" s="316"/>
      <c r="E56" s="317"/>
      <c r="F56" s="314" t="e">
        <f t="shared" si="5"/>
        <v>#DIV/0!</v>
      </c>
      <c r="G56" s="315"/>
      <c r="H56" s="316"/>
      <c r="I56" s="317"/>
      <c r="J56" s="314" t="e">
        <f t="shared" si="6"/>
        <v>#DIV/0!</v>
      </c>
      <c r="K56" s="318"/>
      <c r="L56" s="316"/>
      <c r="M56" s="317"/>
      <c r="N56" s="314" t="e">
        <f t="shared" si="7"/>
        <v>#DIV/0!</v>
      </c>
      <c r="O56" s="128" t="e">
        <f t="shared" si="4"/>
        <v>#DIV/0!</v>
      </c>
    </row>
    <row r="57" spans="1:15" ht="15">
      <c r="A57" s="63" t="s">
        <v>60</v>
      </c>
      <c r="B57" s="314"/>
      <c r="C57" s="315"/>
      <c r="D57" s="316"/>
      <c r="E57" s="317"/>
      <c r="F57" s="314" t="e">
        <f t="shared" si="5"/>
        <v>#DIV/0!</v>
      </c>
      <c r="G57" s="315"/>
      <c r="H57" s="316"/>
      <c r="I57" s="317"/>
      <c r="J57" s="314" t="e">
        <f t="shared" si="6"/>
        <v>#DIV/0!</v>
      </c>
      <c r="K57" s="318"/>
      <c r="L57" s="316"/>
      <c r="M57" s="317"/>
      <c r="N57" s="314" t="e">
        <f t="shared" si="7"/>
        <v>#DIV/0!</v>
      </c>
      <c r="O57" s="128" t="e">
        <f t="shared" si="4"/>
        <v>#DIV/0!</v>
      </c>
    </row>
    <row r="58" spans="1:15" ht="15">
      <c r="A58" s="63" t="s">
        <v>61</v>
      </c>
      <c r="B58" s="314"/>
      <c r="C58" s="315"/>
      <c r="D58" s="316"/>
      <c r="E58" s="317"/>
      <c r="F58" s="314" t="e">
        <f t="shared" si="5"/>
        <v>#DIV/0!</v>
      </c>
      <c r="G58" s="315"/>
      <c r="H58" s="316"/>
      <c r="I58" s="317"/>
      <c r="J58" s="314" t="e">
        <f t="shared" si="6"/>
        <v>#DIV/0!</v>
      </c>
      <c r="K58" s="318"/>
      <c r="L58" s="316"/>
      <c r="M58" s="317"/>
      <c r="N58" s="314" t="e">
        <f t="shared" si="7"/>
        <v>#DIV/0!</v>
      </c>
      <c r="O58" s="128" t="e">
        <f t="shared" si="4"/>
        <v>#DIV/0!</v>
      </c>
    </row>
    <row r="59" spans="1:15" ht="15">
      <c r="A59" s="63" t="s">
        <v>62</v>
      </c>
      <c r="B59" s="314"/>
      <c r="C59" s="315"/>
      <c r="D59" s="316"/>
      <c r="E59" s="317"/>
      <c r="F59" s="314" t="e">
        <f t="shared" si="5"/>
        <v>#DIV/0!</v>
      </c>
      <c r="G59" s="315"/>
      <c r="H59" s="316"/>
      <c r="I59" s="317"/>
      <c r="J59" s="314" t="e">
        <f t="shared" si="6"/>
        <v>#DIV/0!</v>
      </c>
      <c r="K59" s="318"/>
      <c r="L59" s="316"/>
      <c r="M59" s="317"/>
      <c r="N59" s="314" t="e">
        <f t="shared" si="7"/>
        <v>#DIV/0!</v>
      </c>
      <c r="O59" s="128" t="e">
        <f t="shared" si="4"/>
        <v>#DIV/0!</v>
      </c>
    </row>
    <row r="60" spans="1:15" ht="15">
      <c r="A60" s="63" t="s">
        <v>63</v>
      </c>
      <c r="B60" s="314"/>
      <c r="C60" s="315"/>
      <c r="D60" s="316"/>
      <c r="E60" s="317"/>
      <c r="F60" s="314" t="e">
        <f t="shared" si="5"/>
        <v>#DIV/0!</v>
      </c>
      <c r="G60" s="315"/>
      <c r="H60" s="316"/>
      <c r="I60" s="317"/>
      <c r="J60" s="314" t="e">
        <f t="shared" si="6"/>
        <v>#DIV/0!</v>
      </c>
      <c r="K60" s="318"/>
      <c r="L60" s="316"/>
      <c r="M60" s="317"/>
      <c r="N60" s="314" t="e">
        <f t="shared" si="7"/>
        <v>#DIV/0!</v>
      </c>
      <c r="O60" s="128" t="e">
        <f t="shared" si="4"/>
        <v>#DIV/0!</v>
      </c>
    </row>
    <row r="61" spans="1:15" ht="15">
      <c r="A61" s="63" t="s">
        <v>64</v>
      </c>
      <c r="B61" s="314"/>
      <c r="C61" s="315"/>
      <c r="D61" s="316"/>
      <c r="E61" s="317"/>
      <c r="F61" s="314" t="e">
        <f t="shared" si="5"/>
        <v>#DIV/0!</v>
      </c>
      <c r="G61" s="315"/>
      <c r="H61" s="316"/>
      <c r="I61" s="317"/>
      <c r="J61" s="314" t="e">
        <f t="shared" si="6"/>
        <v>#DIV/0!</v>
      </c>
      <c r="K61" s="318"/>
      <c r="L61" s="316"/>
      <c r="M61" s="317"/>
      <c r="N61" s="314" t="e">
        <f t="shared" si="7"/>
        <v>#DIV/0!</v>
      </c>
      <c r="O61" s="128" t="e">
        <f t="shared" si="4"/>
        <v>#DIV/0!</v>
      </c>
    </row>
    <row r="62" spans="1:15" ht="15">
      <c r="A62" s="63" t="s">
        <v>65</v>
      </c>
      <c r="B62" s="314"/>
      <c r="C62" s="315"/>
      <c r="D62" s="316"/>
      <c r="E62" s="317"/>
      <c r="F62" s="314" t="e">
        <f t="shared" si="5"/>
        <v>#DIV/0!</v>
      </c>
      <c r="G62" s="315"/>
      <c r="H62" s="316"/>
      <c r="I62" s="317"/>
      <c r="J62" s="314" t="e">
        <f t="shared" si="6"/>
        <v>#DIV/0!</v>
      </c>
      <c r="K62" s="318"/>
      <c r="L62" s="316"/>
      <c r="M62" s="317"/>
      <c r="N62" s="314" t="e">
        <f t="shared" si="7"/>
        <v>#DIV/0!</v>
      </c>
      <c r="O62" s="128" t="e">
        <f t="shared" si="4"/>
        <v>#DIV/0!</v>
      </c>
    </row>
    <row r="63" spans="1:15" ht="15">
      <c r="A63" s="63" t="s">
        <v>66</v>
      </c>
      <c r="B63" s="314"/>
      <c r="C63" s="315"/>
      <c r="D63" s="316"/>
      <c r="E63" s="317"/>
      <c r="F63" s="314" t="e">
        <f t="shared" si="5"/>
        <v>#DIV/0!</v>
      </c>
      <c r="G63" s="315"/>
      <c r="H63" s="316"/>
      <c r="I63" s="317"/>
      <c r="J63" s="314" t="e">
        <f t="shared" si="6"/>
        <v>#DIV/0!</v>
      </c>
      <c r="K63" s="318"/>
      <c r="L63" s="316"/>
      <c r="M63" s="317"/>
      <c r="N63" s="314" t="e">
        <f t="shared" si="7"/>
        <v>#DIV/0!</v>
      </c>
      <c r="O63" s="128" t="e">
        <f t="shared" si="4"/>
        <v>#DIV/0!</v>
      </c>
    </row>
    <row r="64" spans="1:15" ht="15">
      <c r="A64" s="63" t="s">
        <v>67</v>
      </c>
      <c r="B64" s="314"/>
      <c r="C64" s="315"/>
      <c r="D64" s="316"/>
      <c r="E64" s="317"/>
      <c r="F64" s="314" t="e">
        <f t="shared" si="5"/>
        <v>#DIV/0!</v>
      </c>
      <c r="G64" s="315"/>
      <c r="H64" s="316"/>
      <c r="I64" s="317"/>
      <c r="J64" s="314" t="e">
        <f t="shared" si="6"/>
        <v>#DIV/0!</v>
      </c>
      <c r="K64" s="318"/>
      <c r="L64" s="316"/>
      <c r="M64" s="317"/>
      <c r="N64" s="314" t="e">
        <f t="shared" si="7"/>
        <v>#DIV/0!</v>
      </c>
      <c r="O64" s="128" t="e">
        <f t="shared" si="4"/>
        <v>#DIV/0!</v>
      </c>
    </row>
    <row r="65" spans="1:15" ht="15">
      <c r="A65" s="63" t="s">
        <v>68</v>
      </c>
      <c r="B65" s="314"/>
      <c r="C65" s="315"/>
      <c r="D65" s="316">
        <v>30000</v>
      </c>
      <c r="E65" s="317"/>
      <c r="F65" s="314" t="e">
        <f t="shared" si="5"/>
        <v>#DIV/0!</v>
      </c>
      <c r="G65" s="315">
        <v>30000</v>
      </c>
      <c r="H65" s="316">
        <v>30000</v>
      </c>
      <c r="I65" s="317"/>
      <c r="J65" s="314">
        <f t="shared" si="6"/>
        <v>100</v>
      </c>
      <c r="K65" s="318">
        <v>41000</v>
      </c>
      <c r="L65" s="316">
        <v>40968.24</v>
      </c>
      <c r="M65" s="317"/>
      <c r="N65" s="314">
        <f t="shared" si="7"/>
        <v>99.9</v>
      </c>
      <c r="O65" s="128" t="e">
        <f t="shared" si="4"/>
        <v>#DIV/0!</v>
      </c>
    </row>
    <row r="66" spans="1:15" ht="15">
      <c r="A66" s="63" t="s">
        <v>69</v>
      </c>
      <c r="B66" s="314"/>
      <c r="C66" s="315"/>
      <c r="D66" s="316"/>
      <c r="E66" s="317"/>
      <c r="F66" s="314" t="e">
        <f t="shared" si="5"/>
        <v>#DIV/0!</v>
      </c>
      <c r="G66" s="315"/>
      <c r="H66" s="316"/>
      <c r="I66" s="317"/>
      <c r="J66" s="314" t="e">
        <f t="shared" si="6"/>
        <v>#DIV/0!</v>
      </c>
      <c r="K66" s="318">
        <v>12000</v>
      </c>
      <c r="L66" s="316">
        <v>11995</v>
      </c>
      <c r="M66" s="317"/>
      <c r="N66" s="314">
        <f t="shared" si="7"/>
        <v>100</v>
      </c>
      <c r="O66" s="128" t="e">
        <f t="shared" si="4"/>
        <v>#DIV/0!</v>
      </c>
    </row>
    <row r="67" spans="1:15" ht="15">
      <c r="A67" s="63" t="s">
        <v>70</v>
      </c>
      <c r="B67" s="314">
        <v>7100</v>
      </c>
      <c r="C67" s="315">
        <v>7100</v>
      </c>
      <c r="D67" s="316">
        <v>3791.78</v>
      </c>
      <c r="E67" s="317"/>
      <c r="F67" s="314">
        <f t="shared" si="5"/>
        <v>53.4</v>
      </c>
      <c r="G67" s="315">
        <v>7100</v>
      </c>
      <c r="H67" s="316">
        <v>6084.86</v>
      </c>
      <c r="I67" s="317"/>
      <c r="J67" s="314">
        <f t="shared" si="6"/>
        <v>85.7</v>
      </c>
      <c r="K67" s="318">
        <v>8000</v>
      </c>
      <c r="L67" s="316">
        <v>8356.54</v>
      </c>
      <c r="M67" s="317"/>
      <c r="N67" s="314">
        <f t="shared" si="7"/>
        <v>104.5</v>
      </c>
      <c r="O67" s="128">
        <f t="shared" si="4"/>
        <v>117.7</v>
      </c>
    </row>
    <row r="68" spans="1:15" ht="15">
      <c r="A68" s="63" t="s">
        <v>71</v>
      </c>
      <c r="B68" s="314"/>
      <c r="C68" s="315"/>
      <c r="D68" s="316"/>
      <c r="E68" s="317"/>
      <c r="F68" s="314" t="e">
        <f t="shared" si="5"/>
        <v>#DIV/0!</v>
      </c>
      <c r="G68" s="315"/>
      <c r="H68" s="316"/>
      <c r="I68" s="317"/>
      <c r="J68" s="314" t="e">
        <f t="shared" si="6"/>
        <v>#DIV/0!</v>
      </c>
      <c r="K68" s="318"/>
      <c r="L68" s="316"/>
      <c r="M68" s="317"/>
      <c r="N68" s="314" t="e">
        <f t="shared" si="7"/>
        <v>#DIV/0!</v>
      </c>
      <c r="O68" s="128" t="e">
        <f t="shared" si="4"/>
        <v>#DIV/0!</v>
      </c>
    </row>
    <row r="69" spans="1:15" ht="15">
      <c r="A69" s="63" t="s">
        <v>72</v>
      </c>
      <c r="B69" s="314"/>
      <c r="C69" s="315"/>
      <c r="D69" s="316"/>
      <c r="E69" s="317"/>
      <c r="F69" s="314" t="e">
        <f t="shared" si="5"/>
        <v>#DIV/0!</v>
      </c>
      <c r="G69" s="315"/>
      <c r="H69" s="316"/>
      <c r="I69" s="317"/>
      <c r="J69" s="314" t="e">
        <f t="shared" si="6"/>
        <v>#DIV/0!</v>
      </c>
      <c r="K69" s="318"/>
      <c r="L69" s="316"/>
      <c r="M69" s="317"/>
      <c r="N69" s="314" t="e">
        <f t="shared" si="7"/>
        <v>#DIV/0!</v>
      </c>
      <c r="O69" s="128" t="e">
        <f t="shared" si="4"/>
        <v>#DIV/0!</v>
      </c>
    </row>
    <row r="70" spans="1:15" ht="15">
      <c r="A70" s="63" t="s">
        <v>73</v>
      </c>
      <c r="B70" s="314"/>
      <c r="C70" s="315"/>
      <c r="D70" s="316"/>
      <c r="E70" s="317"/>
      <c r="F70" s="314" t="e">
        <f t="shared" si="5"/>
        <v>#DIV/0!</v>
      </c>
      <c r="G70" s="315"/>
      <c r="H70" s="316"/>
      <c r="I70" s="317"/>
      <c r="J70" s="314" t="e">
        <f t="shared" si="6"/>
        <v>#DIV/0!</v>
      </c>
      <c r="K70" s="318"/>
      <c r="L70" s="316"/>
      <c r="M70" s="317"/>
      <c r="N70" s="314" t="e">
        <f t="shared" si="7"/>
        <v>#DIV/0!</v>
      </c>
      <c r="O70" s="128" t="e">
        <f t="shared" si="4"/>
        <v>#DIV/0!</v>
      </c>
    </row>
    <row r="71" spans="1:15" ht="15">
      <c r="A71" s="73" t="s">
        <v>74</v>
      </c>
      <c r="B71" s="314">
        <f>SUM(B50:B70)</f>
        <v>817100</v>
      </c>
      <c r="C71" s="315">
        <f>SUM(C50:C70)</f>
        <v>817100</v>
      </c>
      <c r="D71" s="316">
        <f>SUM(D50:D70)</f>
        <v>160491.78</v>
      </c>
      <c r="E71" s="317">
        <f>SUM(E50:E70)</f>
        <v>266245</v>
      </c>
      <c r="F71" s="314">
        <f t="shared" si="5"/>
        <v>52.2</v>
      </c>
      <c r="G71" s="315">
        <f>SUM(G50:G70)</f>
        <v>667100</v>
      </c>
      <c r="H71" s="316">
        <f>SUM(H50:H70)</f>
        <v>288664.95999999996</v>
      </c>
      <c r="I71" s="317">
        <f>SUM(I50:I70)</f>
        <v>296345</v>
      </c>
      <c r="J71" s="314">
        <f t="shared" si="6"/>
        <v>87.7</v>
      </c>
      <c r="K71" s="315">
        <f>SUM(K50:K70)</f>
        <v>781000</v>
      </c>
      <c r="L71" s="316">
        <f>SUM(L50:L70)</f>
        <v>316614.88</v>
      </c>
      <c r="M71" s="317">
        <f>SUM(M50:M70)</f>
        <v>473995</v>
      </c>
      <c r="N71" s="314">
        <f t="shared" si="7"/>
        <v>101.2</v>
      </c>
      <c r="O71" s="128">
        <f t="shared" si="4"/>
        <v>96.8</v>
      </c>
    </row>
    <row r="72" spans="1:15" ht="15">
      <c r="A72" s="63" t="s">
        <v>75</v>
      </c>
      <c r="B72" s="319"/>
      <c r="C72" s="320"/>
      <c r="D72" s="321"/>
      <c r="E72" s="322"/>
      <c r="F72" s="314" t="e">
        <f t="shared" si="5"/>
        <v>#DIV/0!</v>
      </c>
      <c r="G72" s="320"/>
      <c r="H72" s="321"/>
      <c r="I72" s="322"/>
      <c r="J72" s="314" t="e">
        <f t="shared" si="6"/>
        <v>#DIV/0!</v>
      </c>
      <c r="K72" s="323"/>
      <c r="L72" s="321"/>
      <c r="M72" s="322"/>
      <c r="N72" s="314" t="e">
        <f t="shared" si="7"/>
        <v>#DIV/0!</v>
      </c>
      <c r="O72" s="128" t="e">
        <f t="shared" si="4"/>
        <v>#DIV/0!</v>
      </c>
    </row>
    <row r="73" spans="1:15" ht="15">
      <c r="A73" s="63" t="s">
        <v>76</v>
      </c>
      <c r="B73" s="319">
        <v>2326977</v>
      </c>
      <c r="C73" s="320">
        <v>2363685</v>
      </c>
      <c r="D73" s="321">
        <v>1423365.84</v>
      </c>
      <c r="E73" s="322">
        <v>0</v>
      </c>
      <c r="F73" s="319">
        <f t="shared" si="5"/>
        <v>60.2</v>
      </c>
      <c r="G73" s="320">
        <v>2363685</v>
      </c>
      <c r="H73" s="321">
        <v>1893525.42</v>
      </c>
      <c r="I73" s="322">
        <v>0</v>
      </c>
      <c r="J73" s="319">
        <f t="shared" si="6"/>
        <v>80.1</v>
      </c>
      <c r="K73" s="323">
        <v>2363685</v>
      </c>
      <c r="L73" s="321">
        <v>2363685</v>
      </c>
      <c r="M73" s="322"/>
      <c r="N73" s="319">
        <f t="shared" si="7"/>
        <v>100</v>
      </c>
      <c r="O73" s="128">
        <f t="shared" si="4"/>
        <v>101.6</v>
      </c>
    </row>
    <row r="74" spans="1:15" ht="15">
      <c r="A74" s="73" t="s">
        <v>77</v>
      </c>
      <c r="B74" s="324"/>
      <c r="C74" s="325"/>
      <c r="D74" s="326"/>
      <c r="E74" s="327"/>
      <c r="F74" s="319" t="e">
        <f t="shared" si="5"/>
        <v>#DIV/0!</v>
      </c>
      <c r="G74" s="315">
        <v>133000</v>
      </c>
      <c r="H74" s="316">
        <v>133000</v>
      </c>
      <c r="I74" s="317">
        <v>0</v>
      </c>
      <c r="J74" s="319">
        <f t="shared" si="6"/>
        <v>100</v>
      </c>
      <c r="K74" s="315">
        <v>133000</v>
      </c>
      <c r="L74" s="316">
        <v>133000</v>
      </c>
      <c r="M74" s="327"/>
      <c r="N74" s="319">
        <f t="shared" si="7"/>
        <v>100</v>
      </c>
      <c r="O74" s="128" t="e">
        <f t="shared" si="4"/>
        <v>#DIV/0!</v>
      </c>
    </row>
    <row r="75" spans="1:15" ht="15">
      <c r="A75" s="63" t="s">
        <v>78</v>
      </c>
      <c r="B75" s="314">
        <v>19409024</v>
      </c>
      <c r="C75" s="315">
        <v>19657465</v>
      </c>
      <c r="D75" s="316">
        <v>9737891</v>
      </c>
      <c r="E75" s="317">
        <v>0</v>
      </c>
      <c r="F75" s="319">
        <f t="shared" si="5"/>
        <v>49.5</v>
      </c>
      <c r="G75" s="315">
        <v>20238113</v>
      </c>
      <c r="H75" s="316">
        <v>14476861</v>
      </c>
      <c r="I75" s="317">
        <v>0</v>
      </c>
      <c r="J75" s="319">
        <f t="shared" si="6"/>
        <v>71.5</v>
      </c>
      <c r="K75" s="315">
        <v>19944904</v>
      </c>
      <c r="L75" s="316">
        <v>19944904</v>
      </c>
      <c r="M75" s="317"/>
      <c r="N75" s="319">
        <f t="shared" si="7"/>
        <v>100</v>
      </c>
      <c r="O75" s="128">
        <f t="shared" si="4"/>
        <v>102.8</v>
      </c>
    </row>
    <row r="76" spans="1:15" ht="15">
      <c r="A76" s="63" t="s">
        <v>79</v>
      </c>
      <c r="B76" s="314"/>
      <c r="C76" s="315"/>
      <c r="D76" s="316"/>
      <c r="E76" s="317"/>
      <c r="F76" s="314" t="e">
        <f t="shared" si="5"/>
        <v>#DIV/0!</v>
      </c>
      <c r="G76" s="315"/>
      <c r="H76" s="316"/>
      <c r="I76" s="317"/>
      <c r="J76" s="314" t="e">
        <f t="shared" si="6"/>
        <v>#DIV/0!</v>
      </c>
      <c r="K76" s="315"/>
      <c r="L76" s="316"/>
      <c r="M76" s="317"/>
      <c r="N76" s="314" t="e">
        <f t="shared" si="7"/>
        <v>#DIV/0!</v>
      </c>
      <c r="O76" s="128" t="e">
        <f t="shared" si="4"/>
        <v>#DIV/0!</v>
      </c>
    </row>
    <row r="77" spans="1:15" ht="15">
      <c r="A77" s="63" t="s">
        <v>80</v>
      </c>
      <c r="B77" s="314"/>
      <c r="C77" s="315"/>
      <c r="D77" s="316"/>
      <c r="E77" s="317"/>
      <c r="F77" s="319" t="e">
        <f t="shared" si="5"/>
        <v>#DIV/0!</v>
      </c>
      <c r="G77" s="315"/>
      <c r="H77" s="316"/>
      <c r="I77" s="317"/>
      <c r="J77" s="319" t="e">
        <f t="shared" si="6"/>
        <v>#DIV/0!</v>
      </c>
      <c r="K77" s="315"/>
      <c r="L77" s="316"/>
      <c r="M77" s="317"/>
      <c r="N77" s="319" t="e">
        <f t="shared" si="7"/>
        <v>#DIV/0!</v>
      </c>
      <c r="O77" s="128" t="e">
        <f t="shared" si="4"/>
        <v>#DIV/0!</v>
      </c>
    </row>
    <row r="78" spans="1:15" ht="15">
      <c r="A78" s="73" t="s">
        <v>81</v>
      </c>
      <c r="B78" s="314"/>
      <c r="C78" s="315"/>
      <c r="D78" s="316"/>
      <c r="E78" s="317"/>
      <c r="F78" s="319" t="e">
        <f t="shared" si="5"/>
        <v>#DIV/0!</v>
      </c>
      <c r="G78" s="315"/>
      <c r="H78" s="316"/>
      <c r="I78" s="317"/>
      <c r="J78" s="319" t="e">
        <f t="shared" si="6"/>
        <v>#DIV/0!</v>
      </c>
      <c r="K78" s="315"/>
      <c r="L78" s="316"/>
      <c r="M78" s="317"/>
      <c r="N78" s="319" t="e">
        <f t="shared" si="7"/>
        <v>#DIV/0!</v>
      </c>
      <c r="O78" s="128" t="e">
        <f t="shared" si="4"/>
        <v>#DIV/0!</v>
      </c>
    </row>
    <row r="79" spans="1:15" ht="15">
      <c r="A79" s="73" t="s">
        <v>82</v>
      </c>
      <c r="B79" s="314">
        <f>SUM(B73:B78)</f>
        <v>21736001</v>
      </c>
      <c r="C79" s="315">
        <f>SUM(C73:C78)</f>
        <v>22021150</v>
      </c>
      <c r="D79" s="316">
        <f>SUM(D73:D78)</f>
        <v>11161256.84</v>
      </c>
      <c r="E79" s="317">
        <f>SUM(E73:E78)</f>
        <v>0</v>
      </c>
      <c r="F79" s="314">
        <f t="shared" si="5"/>
        <v>50.7</v>
      </c>
      <c r="G79" s="315">
        <f>SUM(G73:G78)</f>
        <v>22734798</v>
      </c>
      <c r="H79" s="316">
        <f>SUM(H73:H78)</f>
        <v>16503386.42</v>
      </c>
      <c r="I79" s="317">
        <f>SUM(I73:I78)</f>
        <v>0</v>
      </c>
      <c r="J79" s="314">
        <f t="shared" si="6"/>
        <v>72.6</v>
      </c>
      <c r="K79" s="315">
        <f>SUM(K73:K78)</f>
        <v>22441589</v>
      </c>
      <c r="L79" s="316">
        <f>SUM(L73:L78)</f>
        <v>22441589</v>
      </c>
      <c r="M79" s="317">
        <f>SUM(M73:M78)</f>
        <v>0</v>
      </c>
      <c r="N79" s="314">
        <f t="shared" si="7"/>
        <v>100</v>
      </c>
      <c r="O79" s="128">
        <f t="shared" si="4"/>
        <v>103.2</v>
      </c>
    </row>
    <row r="80" spans="1:15" ht="15.75" thickBot="1">
      <c r="A80" s="90" t="s">
        <v>83</v>
      </c>
      <c r="B80" s="319">
        <f>B71+B79</f>
        <v>22553101</v>
      </c>
      <c r="C80" s="320">
        <f>C71+C79</f>
        <v>22838250</v>
      </c>
      <c r="D80" s="321">
        <f>D71+D79</f>
        <v>11321748.62</v>
      </c>
      <c r="E80" s="322">
        <f>E71+E79</f>
        <v>266245</v>
      </c>
      <c r="F80" s="319">
        <f t="shared" si="5"/>
        <v>50.7</v>
      </c>
      <c r="G80" s="320">
        <f>G71+G79</f>
        <v>23401898</v>
      </c>
      <c r="H80" s="321">
        <f>H71+H79</f>
        <v>16792051.38</v>
      </c>
      <c r="I80" s="321">
        <f>I71+I79</f>
        <v>296345</v>
      </c>
      <c r="J80" s="319">
        <f t="shared" si="6"/>
        <v>73</v>
      </c>
      <c r="K80" s="320">
        <f>K71+K79</f>
        <v>23222589</v>
      </c>
      <c r="L80" s="321">
        <f>L71+L79</f>
        <v>22758203.88</v>
      </c>
      <c r="M80" s="322">
        <f>M71+M79</f>
        <v>473995</v>
      </c>
      <c r="N80" s="319">
        <f t="shared" si="7"/>
        <v>100</v>
      </c>
      <c r="O80" s="165">
        <f t="shared" si="4"/>
        <v>103</v>
      </c>
    </row>
    <row r="81" spans="1:15" ht="15.75" thickBot="1">
      <c r="A81" s="91" t="s">
        <v>84</v>
      </c>
      <c r="B81" s="92">
        <f>B80-B33</f>
        <v>0</v>
      </c>
      <c r="C81" s="92">
        <f aca="true" t="shared" si="8" ref="C81:M81">C80-C33</f>
        <v>0</v>
      </c>
      <c r="D81" s="92">
        <f t="shared" si="8"/>
        <v>22359.789999999106</v>
      </c>
      <c r="E81" s="92">
        <f t="shared" si="8"/>
        <v>23707.79999999999</v>
      </c>
      <c r="F81" s="92">
        <f t="shared" si="8"/>
        <v>0.20000000000000284</v>
      </c>
      <c r="G81" s="92">
        <f t="shared" si="8"/>
        <v>0</v>
      </c>
      <c r="H81" s="92">
        <f t="shared" si="8"/>
        <v>79130.74999999814</v>
      </c>
      <c r="I81" s="92">
        <f t="shared" si="8"/>
        <v>12997.200000000012</v>
      </c>
      <c r="J81" s="92">
        <f t="shared" si="8"/>
        <v>0.4000000000000057</v>
      </c>
      <c r="K81" s="92">
        <f t="shared" si="8"/>
        <v>0</v>
      </c>
      <c r="L81" s="92">
        <f t="shared" si="8"/>
        <v>0</v>
      </c>
      <c r="M81" s="92">
        <f t="shared" si="8"/>
        <v>37561.40000000002</v>
      </c>
      <c r="N81" s="328" t="e">
        <f t="shared" si="7"/>
        <v>#DIV/0!</v>
      </c>
      <c r="O81" s="92" t="e">
        <f t="shared" si="4"/>
        <v>#DIV/0!</v>
      </c>
    </row>
    <row r="82" spans="1:15" ht="15" customHeight="1" thickBot="1">
      <c r="A82" s="356" t="s">
        <v>106</v>
      </c>
      <c r="B82" s="354"/>
      <c r="C82" s="354"/>
      <c r="D82" s="359">
        <f>D81+E81</f>
        <v>46067.589999999094</v>
      </c>
      <c r="E82" s="360"/>
      <c r="F82" s="360"/>
      <c r="G82" s="360"/>
      <c r="H82" s="359">
        <f>H81+I81</f>
        <v>92127.94999999815</v>
      </c>
      <c r="I82" s="360"/>
      <c r="J82" s="360"/>
      <c r="K82" s="360"/>
      <c r="L82" s="359">
        <f>L81+M81</f>
        <v>37561.40000000002</v>
      </c>
      <c r="M82" s="354"/>
      <c r="N82" s="354"/>
      <c r="O82" s="355"/>
    </row>
    <row r="83" spans="1:15" ht="15" customHeight="1">
      <c r="A83" s="251"/>
      <c r="B83" s="252"/>
      <c r="C83" s="252"/>
      <c r="D83" s="252"/>
      <c r="E83" s="252"/>
      <c r="F83" s="252"/>
      <c r="G83" s="252"/>
      <c r="H83" s="353"/>
      <c r="I83" s="252"/>
      <c r="J83" s="252"/>
      <c r="K83" s="252"/>
      <c r="L83" s="252"/>
      <c r="M83" s="252"/>
      <c r="N83" s="252"/>
      <c r="O83" s="252"/>
    </row>
    <row r="84" spans="2:8" ht="15">
      <c r="B84" s="105"/>
      <c r="H84" s="53" t="s">
        <v>107</v>
      </c>
    </row>
    <row r="85" spans="1:8" ht="15">
      <c r="A85" s="94" t="s">
        <v>85</v>
      </c>
      <c r="H85" s="53" t="s">
        <v>108</v>
      </c>
    </row>
    <row r="86" ht="15.75" thickBot="1">
      <c r="H86" s="53" t="s">
        <v>109</v>
      </c>
    </row>
    <row r="87" spans="1:8" ht="15">
      <c r="A87" s="37"/>
      <c r="B87" s="118" t="s">
        <v>10</v>
      </c>
      <c r="C87" s="104" t="s">
        <v>14</v>
      </c>
      <c r="D87" s="6" t="s">
        <v>15</v>
      </c>
      <c r="E87" s="33"/>
      <c r="H87" s="53" t="s">
        <v>110</v>
      </c>
    </row>
    <row r="88" spans="1:8" ht="15">
      <c r="A88" s="41" t="s">
        <v>86</v>
      </c>
      <c r="B88" s="97">
        <v>6447.4</v>
      </c>
      <c r="C88" s="98">
        <v>8085.6</v>
      </c>
      <c r="D88" s="99">
        <v>50467</v>
      </c>
      <c r="E88" s="33"/>
      <c r="H88" s="53" t="s">
        <v>111</v>
      </c>
    </row>
    <row r="89" spans="1:8" ht="15">
      <c r="A89" s="100" t="s">
        <v>90</v>
      </c>
      <c r="B89" s="97">
        <v>7616</v>
      </c>
      <c r="C89" s="98">
        <v>7616</v>
      </c>
      <c r="D89" s="99">
        <v>35431.6</v>
      </c>
      <c r="E89" s="33"/>
      <c r="H89" s="53" t="s">
        <v>143</v>
      </c>
    </row>
    <row r="90" spans="1:8" ht="15">
      <c r="A90" s="100" t="s">
        <v>88</v>
      </c>
      <c r="B90" s="97">
        <v>276495</v>
      </c>
      <c r="C90" s="98">
        <v>246136</v>
      </c>
      <c r="D90" s="99">
        <v>215148.95</v>
      </c>
      <c r="E90" s="33"/>
      <c r="H90" s="53" t="s">
        <v>112</v>
      </c>
    </row>
    <row r="91" spans="1:8" ht="15.75" thickBot="1">
      <c r="A91" s="46" t="s">
        <v>89</v>
      </c>
      <c r="B91" s="101">
        <v>0</v>
      </c>
      <c r="C91" s="102">
        <v>0</v>
      </c>
      <c r="D91" s="103">
        <v>0</v>
      </c>
      <c r="E91" s="33"/>
      <c r="H91" s="53" t="s">
        <v>113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73">
      <selection activeCell="K98" sqref="K98"/>
    </sheetView>
  </sheetViews>
  <sheetFormatPr defaultColWidth="9.140625" defaultRowHeight="15"/>
  <cols>
    <col min="1" max="1" width="22.421875" style="0" customWidth="1"/>
    <col min="2" max="2" width="15.140625" style="0" customWidth="1"/>
    <col min="3" max="3" width="14.57421875" style="0" customWidth="1"/>
    <col min="4" max="5" width="12.7109375" style="0" customWidth="1"/>
    <col min="6" max="6" width="6.57421875" style="0" bestFit="1" customWidth="1"/>
    <col min="7" max="7" width="14.421875" style="0" customWidth="1"/>
    <col min="8" max="9" width="12.7109375" style="0" customWidth="1"/>
    <col min="10" max="10" width="6.57421875" style="0" bestFit="1" customWidth="1"/>
    <col min="11" max="11" width="14.421875" style="0" customWidth="1"/>
    <col min="12" max="13" width="12.7109375" style="0" customWidth="1"/>
    <col min="14" max="14" width="6.57421875" style="0" bestFit="1" customWidth="1"/>
    <col min="15" max="15" width="7.00390625" style="0" bestFit="1" customWidth="1"/>
  </cols>
  <sheetData>
    <row r="1" spans="1:14" ht="15">
      <c r="A1" s="53"/>
      <c r="H1" s="364" t="s">
        <v>136</v>
      </c>
      <c r="I1" s="364"/>
      <c r="J1" s="364"/>
      <c r="K1" s="364"/>
      <c r="L1" s="364"/>
      <c r="M1" s="364"/>
      <c r="N1" s="364"/>
    </row>
    <row r="2" spans="1:14" ht="16.5" thickBot="1">
      <c r="A2" s="1" t="s">
        <v>0</v>
      </c>
      <c r="B2" s="1" t="s">
        <v>1</v>
      </c>
      <c r="C2" s="1"/>
      <c r="F2" s="1"/>
      <c r="G2" s="1"/>
      <c r="H2" s="364" t="s">
        <v>137</v>
      </c>
      <c r="I2" s="364"/>
      <c r="J2" s="1"/>
      <c r="K2" s="1"/>
      <c r="L2" s="364"/>
      <c r="M2" s="364"/>
      <c r="N2" s="1"/>
    </row>
    <row r="3" spans="1:15" ht="15">
      <c r="A3" s="4" t="s">
        <v>2</v>
      </c>
      <c r="B3" s="287" t="s">
        <v>3</v>
      </c>
      <c r="C3" s="288" t="s">
        <v>4</v>
      </c>
      <c r="D3" s="104" t="s">
        <v>5</v>
      </c>
      <c r="E3" s="289"/>
      <c r="F3" s="6" t="s">
        <v>6</v>
      </c>
      <c r="G3" s="290" t="s">
        <v>4</v>
      </c>
      <c r="H3" s="104" t="s">
        <v>7</v>
      </c>
      <c r="I3" s="289"/>
      <c r="J3" s="6" t="s">
        <v>6</v>
      </c>
      <c r="K3" s="291" t="s">
        <v>4</v>
      </c>
      <c r="L3" s="104" t="s">
        <v>8</v>
      </c>
      <c r="M3" s="289"/>
      <c r="N3" s="6" t="s">
        <v>6</v>
      </c>
      <c r="O3" s="193" t="s">
        <v>91</v>
      </c>
    </row>
    <row r="4" spans="1:15" ht="15.75" thickBot="1">
      <c r="A4" s="7"/>
      <c r="B4" s="292" t="s">
        <v>9</v>
      </c>
      <c r="C4" s="293" t="s">
        <v>10</v>
      </c>
      <c r="D4" s="294" t="s">
        <v>11</v>
      </c>
      <c r="E4" s="294" t="s">
        <v>12</v>
      </c>
      <c r="F4" s="295" t="s">
        <v>13</v>
      </c>
      <c r="G4" s="296" t="s">
        <v>14</v>
      </c>
      <c r="H4" s="294" t="s">
        <v>11</v>
      </c>
      <c r="I4" s="294" t="s">
        <v>12</v>
      </c>
      <c r="J4" s="295" t="s">
        <v>13</v>
      </c>
      <c r="K4" s="297" t="s">
        <v>15</v>
      </c>
      <c r="L4" s="294" t="s">
        <v>11</v>
      </c>
      <c r="M4" s="294" t="s">
        <v>12</v>
      </c>
      <c r="N4" s="295" t="s">
        <v>13</v>
      </c>
      <c r="O4" s="199" t="s">
        <v>92</v>
      </c>
    </row>
    <row r="5" spans="1:15" ht="15.75" customHeight="1">
      <c r="A5" s="8" t="s">
        <v>16</v>
      </c>
      <c r="B5" s="128">
        <v>862201</v>
      </c>
      <c r="C5" s="56">
        <v>992201</v>
      </c>
      <c r="D5" s="57">
        <v>843444.35</v>
      </c>
      <c r="E5" s="57"/>
      <c r="F5" s="169">
        <f>ROUND((D5+E5)/(C5/100),1)</f>
        <v>85</v>
      </c>
      <c r="G5" s="265">
        <v>1164201</v>
      </c>
      <c r="H5" s="57">
        <v>1082346.85</v>
      </c>
      <c r="I5" s="57">
        <v>917.5</v>
      </c>
      <c r="J5" s="169">
        <f>ROUND((H5+I5)/(G5/100),1)</f>
        <v>93</v>
      </c>
      <c r="K5" s="158">
        <v>1164201</v>
      </c>
      <c r="L5" s="57">
        <v>1369857.92</v>
      </c>
      <c r="M5" s="57">
        <v>2240.75</v>
      </c>
      <c r="N5" s="169">
        <f>ROUND((L5+M5)/(K5/100),1)</f>
        <v>117.9</v>
      </c>
      <c r="O5" s="128">
        <f aca="true" t="shared" si="0" ref="O5:O33">ROUND((L5+M5)/(B5/100),1)</f>
        <v>159.1</v>
      </c>
    </row>
    <row r="6" spans="1:15" ht="15.75" customHeight="1">
      <c r="A6" s="14" t="s">
        <v>17</v>
      </c>
      <c r="B6" s="64">
        <v>500000</v>
      </c>
      <c r="C6" s="65">
        <v>500000</v>
      </c>
      <c r="D6" s="232">
        <v>209905</v>
      </c>
      <c r="E6" s="232"/>
      <c r="F6" s="176">
        <f aca="true" t="shared" si="1" ref="F6:F33">ROUND((D6+E6)/(C6/100),1)</f>
        <v>42</v>
      </c>
      <c r="G6" s="266">
        <v>500000</v>
      </c>
      <c r="H6" s="232">
        <v>334251.5</v>
      </c>
      <c r="I6" s="232">
        <v>2653.5</v>
      </c>
      <c r="J6" s="176">
        <f aca="true" t="shared" si="2" ref="J6:J33">ROUND((H6+I6)/(G6/100),1)</f>
        <v>67.4</v>
      </c>
      <c r="K6" s="159">
        <v>500000</v>
      </c>
      <c r="L6" s="232">
        <v>466850.5</v>
      </c>
      <c r="M6" s="232">
        <v>7054.5</v>
      </c>
      <c r="N6" s="176">
        <f aca="true" t="shared" si="3" ref="N6:N33">ROUND((L6+M6)/(K6/100),1)</f>
        <v>94.8</v>
      </c>
      <c r="O6" s="64">
        <f t="shared" si="0"/>
        <v>94.8</v>
      </c>
    </row>
    <row r="7" spans="1:15" ht="15.75" customHeight="1">
      <c r="A7" s="14" t="s">
        <v>18</v>
      </c>
      <c r="B7" s="64">
        <v>1073200</v>
      </c>
      <c r="C7" s="65">
        <v>1073200</v>
      </c>
      <c r="D7" s="232">
        <v>444780</v>
      </c>
      <c r="E7" s="232"/>
      <c r="F7" s="176">
        <f t="shared" si="1"/>
        <v>41.4</v>
      </c>
      <c r="G7" s="266">
        <v>550582.26</v>
      </c>
      <c r="H7" s="232">
        <v>393854.89</v>
      </c>
      <c r="I7" s="232">
        <v>6085.5</v>
      </c>
      <c r="J7" s="176">
        <f t="shared" si="2"/>
        <v>72.6</v>
      </c>
      <c r="K7" s="159">
        <v>575840.95</v>
      </c>
      <c r="L7" s="232">
        <v>498272.64</v>
      </c>
      <c r="M7" s="232">
        <v>16207.75</v>
      </c>
      <c r="N7" s="176">
        <f t="shared" si="3"/>
        <v>89.3</v>
      </c>
      <c r="O7" s="64">
        <f t="shared" si="0"/>
        <v>47.9</v>
      </c>
    </row>
    <row r="8" spans="1:15" ht="15.75" customHeight="1">
      <c r="A8" s="14" t="s">
        <v>19</v>
      </c>
      <c r="B8" s="64">
        <v>100000</v>
      </c>
      <c r="C8" s="65">
        <v>100000</v>
      </c>
      <c r="D8" s="232">
        <v>20027.7</v>
      </c>
      <c r="E8" s="232"/>
      <c r="F8" s="176">
        <f t="shared" si="1"/>
        <v>20</v>
      </c>
      <c r="G8" s="266">
        <v>100000</v>
      </c>
      <c r="H8" s="232">
        <v>50067.2</v>
      </c>
      <c r="I8" s="232">
        <v>595.5</v>
      </c>
      <c r="J8" s="176">
        <f t="shared" si="2"/>
        <v>50.7</v>
      </c>
      <c r="K8" s="159">
        <v>100000</v>
      </c>
      <c r="L8" s="232">
        <v>82477.45</v>
      </c>
      <c r="M8" s="232">
        <v>1976.25</v>
      </c>
      <c r="N8" s="176">
        <f t="shared" si="3"/>
        <v>84.5</v>
      </c>
      <c r="O8" s="64">
        <f t="shared" si="0"/>
        <v>84.5</v>
      </c>
    </row>
    <row r="9" spans="1:15" ht="15.75" customHeight="1">
      <c r="A9" s="14" t="s">
        <v>20</v>
      </c>
      <c r="B9" s="64">
        <v>290000</v>
      </c>
      <c r="C9" s="65">
        <v>290000</v>
      </c>
      <c r="D9" s="232">
        <v>220611</v>
      </c>
      <c r="E9" s="232"/>
      <c r="F9" s="176">
        <f t="shared" si="1"/>
        <v>76.1</v>
      </c>
      <c r="G9" s="266">
        <v>290000</v>
      </c>
      <c r="H9" s="232">
        <v>272511</v>
      </c>
      <c r="I9" s="232"/>
      <c r="J9" s="176">
        <f t="shared" si="2"/>
        <v>94</v>
      </c>
      <c r="K9" s="159">
        <v>320000</v>
      </c>
      <c r="L9" s="232">
        <v>311469</v>
      </c>
      <c r="M9" s="232"/>
      <c r="N9" s="176">
        <f t="shared" si="3"/>
        <v>97.3</v>
      </c>
      <c r="O9" s="64">
        <f t="shared" si="0"/>
        <v>107.4</v>
      </c>
    </row>
    <row r="10" spans="1:15" ht="15.75" customHeight="1">
      <c r="A10" s="14" t="s">
        <v>22</v>
      </c>
      <c r="B10" s="64"/>
      <c r="C10" s="65"/>
      <c r="D10" s="232"/>
      <c r="E10" s="232"/>
      <c r="F10" s="176" t="e">
        <f t="shared" si="1"/>
        <v>#DIV/0!</v>
      </c>
      <c r="G10" s="266"/>
      <c r="H10" s="232"/>
      <c r="I10" s="232"/>
      <c r="J10" s="176" t="e">
        <f t="shared" si="2"/>
        <v>#DIV/0!</v>
      </c>
      <c r="K10" s="159"/>
      <c r="L10" s="232"/>
      <c r="M10" s="232"/>
      <c r="N10" s="176" t="e">
        <f t="shared" si="3"/>
        <v>#DIV/0!</v>
      </c>
      <c r="O10" s="64" t="e">
        <f t="shared" si="0"/>
        <v>#DIV/0!</v>
      </c>
    </row>
    <row r="11" spans="1:15" ht="15.75" customHeight="1">
      <c r="A11" s="14" t="s">
        <v>23</v>
      </c>
      <c r="B11" s="64"/>
      <c r="C11" s="65"/>
      <c r="D11" s="232"/>
      <c r="E11" s="232"/>
      <c r="F11" s="176" t="e">
        <f t="shared" si="1"/>
        <v>#DIV/0!</v>
      </c>
      <c r="G11" s="266"/>
      <c r="H11" s="232"/>
      <c r="I11" s="232"/>
      <c r="J11" s="176" t="e">
        <f t="shared" si="2"/>
        <v>#DIV/0!</v>
      </c>
      <c r="K11" s="159"/>
      <c r="L11" s="232"/>
      <c r="M11" s="232"/>
      <c r="N11" s="176" t="e">
        <f t="shared" si="3"/>
        <v>#DIV/0!</v>
      </c>
      <c r="O11" s="64" t="e">
        <f t="shared" si="0"/>
        <v>#DIV/0!</v>
      </c>
    </row>
    <row r="12" spans="1:15" ht="15.75" customHeight="1">
      <c r="A12" s="14" t="s">
        <v>24</v>
      </c>
      <c r="B12" s="64">
        <v>400000</v>
      </c>
      <c r="C12" s="65">
        <v>400000</v>
      </c>
      <c r="D12" s="232">
        <v>65864</v>
      </c>
      <c r="E12" s="232"/>
      <c r="F12" s="176">
        <f t="shared" si="1"/>
        <v>16.5</v>
      </c>
      <c r="G12" s="266">
        <v>400000</v>
      </c>
      <c r="H12" s="232">
        <v>126186</v>
      </c>
      <c r="I12" s="232"/>
      <c r="J12" s="176">
        <f t="shared" si="2"/>
        <v>31.5</v>
      </c>
      <c r="K12" s="159">
        <v>460000</v>
      </c>
      <c r="L12" s="232">
        <v>451948.4</v>
      </c>
      <c r="M12" s="232"/>
      <c r="N12" s="176">
        <f t="shared" si="3"/>
        <v>98.2</v>
      </c>
      <c r="O12" s="64">
        <f t="shared" si="0"/>
        <v>113</v>
      </c>
    </row>
    <row r="13" spans="1:15" ht="15.75" customHeight="1">
      <c r="A13" s="14" t="s">
        <v>25</v>
      </c>
      <c r="B13" s="64">
        <v>15000</v>
      </c>
      <c r="C13" s="65">
        <v>15000</v>
      </c>
      <c r="D13" s="232">
        <v>11149</v>
      </c>
      <c r="E13" s="232"/>
      <c r="F13" s="176">
        <f t="shared" si="1"/>
        <v>74.3</v>
      </c>
      <c r="G13" s="266">
        <v>15000</v>
      </c>
      <c r="H13" s="232">
        <v>12539</v>
      </c>
      <c r="I13" s="232"/>
      <c r="J13" s="176">
        <f t="shared" si="2"/>
        <v>83.6</v>
      </c>
      <c r="K13" s="159">
        <v>15000</v>
      </c>
      <c r="L13" s="232">
        <v>13234</v>
      </c>
      <c r="M13" s="232"/>
      <c r="N13" s="176">
        <f t="shared" si="3"/>
        <v>88.2</v>
      </c>
      <c r="O13" s="64">
        <f t="shared" si="0"/>
        <v>88.2</v>
      </c>
    </row>
    <row r="14" spans="1:15" ht="15.75" customHeight="1">
      <c r="A14" s="14" t="s">
        <v>26</v>
      </c>
      <c r="B14" s="64"/>
      <c r="C14" s="65"/>
      <c r="D14" s="232"/>
      <c r="E14" s="232"/>
      <c r="F14" s="176" t="e">
        <f t="shared" si="1"/>
        <v>#DIV/0!</v>
      </c>
      <c r="G14" s="266"/>
      <c r="H14" s="232"/>
      <c r="I14" s="232"/>
      <c r="J14" s="176" t="e">
        <f t="shared" si="2"/>
        <v>#DIV/0!</v>
      </c>
      <c r="K14" s="159"/>
      <c r="L14" s="232"/>
      <c r="M14" s="232"/>
      <c r="N14" s="176" t="e">
        <f t="shared" si="3"/>
        <v>#DIV/0!</v>
      </c>
      <c r="O14" s="64" t="e">
        <f t="shared" si="0"/>
        <v>#DIV/0!</v>
      </c>
    </row>
    <row r="15" spans="1:15" ht="15.75" customHeight="1">
      <c r="A15" s="14" t="s">
        <v>27</v>
      </c>
      <c r="B15" s="64">
        <v>486948.26</v>
      </c>
      <c r="C15" s="65">
        <v>1094552</v>
      </c>
      <c r="D15" s="232">
        <v>666261.66</v>
      </c>
      <c r="E15" s="232"/>
      <c r="F15" s="176">
        <f t="shared" si="1"/>
        <v>60.9</v>
      </c>
      <c r="G15" s="266">
        <v>1200552</v>
      </c>
      <c r="H15" s="232">
        <v>907453.72</v>
      </c>
      <c r="I15" s="232"/>
      <c r="J15" s="176">
        <f t="shared" si="2"/>
        <v>75.6</v>
      </c>
      <c r="K15" s="159">
        <v>1200552</v>
      </c>
      <c r="L15" s="232">
        <v>1147157.59</v>
      </c>
      <c r="M15" s="232"/>
      <c r="N15" s="176">
        <f t="shared" si="3"/>
        <v>95.6</v>
      </c>
      <c r="O15" s="64">
        <f t="shared" si="0"/>
        <v>235.6</v>
      </c>
    </row>
    <row r="16" spans="1:15" ht="15.75" customHeight="1">
      <c r="A16" s="14" t="s">
        <v>28</v>
      </c>
      <c r="B16" s="64">
        <v>11423163</v>
      </c>
      <c r="C16" s="65">
        <v>11491248</v>
      </c>
      <c r="D16" s="232">
        <v>5780562.7</v>
      </c>
      <c r="E16" s="232"/>
      <c r="F16" s="176">
        <f t="shared" si="1"/>
        <v>50.3</v>
      </c>
      <c r="G16" s="266">
        <v>11443849</v>
      </c>
      <c r="H16" s="232">
        <v>8400827.46</v>
      </c>
      <c r="I16" s="232">
        <v>7149</v>
      </c>
      <c r="J16" s="176">
        <f t="shared" si="2"/>
        <v>73.5</v>
      </c>
      <c r="K16" s="159">
        <v>11336023</v>
      </c>
      <c r="L16" s="232">
        <v>11336022.34</v>
      </c>
      <c r="M16" s="232">
        <v>17845.5</v>
      </c>
      <c r="N16" s="176">
        <f t="shared" si="3"/>
        <v>100.2</v>
      </c>
      <c r="O16" s="64">
        <f t="shared" si="0"/>
        <v>99.4</v>
      </c>
    </row>
    <row r="17" spans="1:15" ht="15.75" customHeight="1">
      <c r="A17" s="14" t="s">
        <v>29</v>
      </c>
      <c r="B17" s="64"/>
      <c r="C17" s="65"/>
      <c r="D17" s="232"/>
      <c r="E17" s="232"/>
      <c r="F17" s="176" t="e">
        <f t="shared" si="1"/>
        <v>#DIV/0!</v>
      </c>
      <c r="G17" s="266"/>
      <c r="H17" s="232"/>
      <c r="I17" s="232"/>
      <c r="J17" s="176" t="e">
        <f t="shared" si="2"/>
        <v>#DIV/0!</v>
      </c>
      <c r="K17" s="159"/>
      <c r="L17" s="232"/>
      <c r="M17" s="232"/>
      <c r="N17" s="176" t="e">
        <f t="shared" si="3"/>
        <v>#DIV/0!</v>
      </c>
      <c r="O17" s="64" t="e">
        <f t="shared" si="0"/>
        <v>#DIV/0!</v>
      </c>
    </row>
    <row r="18" spans="1:15" ht="15.75" customHeight="1">
      <c r="A18" s="14" t="s">
        <v>30</v>
      </c>
      <c r="B18" s="64"/>
      <c r="C18" s="65"/>
      <c r="D18" s="232"/>
      <c r="E18" s="232"/>
      <c r="F18" s="176" t="e">
        <f t="shared" si="1"/>
        <v>#DIV/0!</v>
      </c>
      <c r="G18" s="266"/>
      <c r="H18" s="232"/>
      <c r="I18" s="232"/>
      <c r="J18" s="176" t="e">
        <f t="shared" si="2"/>
        <v>#DIV/0!</v>
      </c>
      <c r="K18" s="159"/>
      <c r="L18" s="232"/>
      <c r="M18" s="232"/>
      <c r="N18" s="176" t="e">
        <f t="shared" si="3"/>
        <v>#DIV/0!</v>
      </c>
      <c r="O18" s="64" t="e">
        <f t="shared" si="0"/>
        <v>#DIV/0!</v>
      </c>
    </row>
    <row r="19" spans="1:15" ht="15.75" customHeight="1">
      <c r="A19" s="14" t="s">
        <v>31</v>
      </c>
      <c r="B19" s="64">
        <v>110</v>
      </c>
      <c r="C19" s="65">
        <v>110</v>
      </c>
      <c r="D19" s="232">
        <v>110</v>
      </c>
      <c r="E19" s="232"/>
      <c r="F19" s="176">
        <f t="shared" si="1"/>
        <v>100</v>
      </c>
      <c r="G19" s="266">
        <v>110</v>
      </c>
      <c r="H19" s="232">
        <v>110</v>
      </c>
      <c r="I19" s="232"/>
      <c r="J19" s="176">
        <f t="shared" si="2"/>
        <v>100</v>
      </c>
      <c r="K19" s="159">
        <v>110</v>
      </c>
      <c r="L19" s="232">
        <v>110</v>
      </c>
      <c r="M19" s="232"/>
      <c r="N19" s="176">
        <f t="shared" si="3"/>
        <v>100</v>
      </c>
      <c r="O19" s="64">
        <f t="shared" si="0"/>
        <v>100</v>
      </c>
    </row>
    <row r="20" spans="1:15" ht="15.75" customHeight="1">
      <c r="A20" s="14" t="s">
        <v>32</v>
      </c>
      <c r="B20" s="64"/>
      <c r="C20" s="65"/>
      <c r="D20" s="232"/>
      <c r="E20" s="232"/>
      <c r="F20" s="176" t="e">
        <f t="shared" si="1"/>
        <v>#DIV/0!</v>
      </c>
      <c r="G20" s="266"/>
      <c r="H20" s="232"/>
      <c r="I20" s="232"/>
      <c r="J20" s="176" t="e">
        <f t="shared" si="2"/>
        <v>#DIV/0!</v>
      </c>
      <c r="K20" s="159"/>
      <c r="L20" s="232"/>
      <c r="M20" s="232"/>
      <c r="N20" s="176" t="e">
        <f t="shared" si="3"/>
        <v>#DIV/0!</v>
      </c>
      <c r="O20" s="64" t="e">
        <f t="shared" si="0"/>
        <v>#DIV/0!</v>
      </c>
    </row>
    <row r="21" spans="1:15" ht="15.75" customHeight="1">
      <c r="A21" s="14" t="s">
        <v>34</v>
      </c>
      <c r="B21" s="64"/>
      <c r="C21" s="65"/>
      <c r="D21" s="232"/>
      <c r="E21" s="232"/>
      <c r="F21" s="176" t="e">
        <f t="shared" si="1"/>
        <v>#DIV/0!</v>
      </c>
      <c r="G21" s="266"/>
      <c r="H21" s="232"/>
      <c r="I21" s="232"/>
      <c r="J21" s="176" t="e">
        <f t="shared" si="2"/>
        <v>#DIV/0!</v>
      </c>
      <c r="K21" s="159"/>
      <c r="L21" s="232"/>
      <c r="M21" s="232"/>
      <c r="N21" s="176" t="e">
        <f t="shared" si="3"/>
        <v>#DIV/0!</v>
      </c>
      <c r="O21" s="64" t="e">
        <f t="shared" si="0"/>
        <v>#DIV/0!</v>
      </c>
    </row>
    <row r="22" spans="1:15" ht="15.75" customHeight="1">
      <c r="A22" s="14" t="s">
        <v>94</v>
      </c>
      <c r="B22" s="15"/>
      <c r="C22" s="16"/>
      <c r="D22" s="17"/>
      <c r="E22" s="17"/>
      <c r="F22" s="176" t="e">
        <f t="shared" si="1"/>
        <v>#DIV/0!</v>
      </c>
      <c r="G22" s="18"/>
      <c r="H22" s="123"/>
      <c r="I22" s="123"/>
      <c r="J22" s="176" t="e">
        <f t="shared" si="2"/>
        <v>#DIV/0!</v>
      </c>
      <c r="K22" s="19"/>
      <c r="L22" s="123"/>
      <c r="M22" s="123"/>
      <c r="N22" s="176" t="e">
        <f t="shared" si="3"/>
        <v>#DIV/0!</v>
      </c>
      <c r="O22" s="64" t="e">
        <f t="shared" si="0"/>
        <v>#DIV/0!</v>
      </c>
    </row>
    <row r="23" spans="1:15" ht="15.75" customHeight="1">
      <c r="A23" s="14" t="s">
        <v>35</v>
      </c>
      <c r="B23" s="64">
        <v>52000</v>
      </c>
      <c r="C23" s="65">
        <v>52000</v>
      </c>
      <c r="D23" s="232">
        <v>26906</v>
      </c>
      <c r="E23" s="232"/>
      <c r="F23" s="176">
        <f t="shared" si="1"/>
        <v>51.7</v>
      </c>
      <c r="G23" s="266">
        <v>52000</v>
      </c>
      <c r="H23" s="232">
        <v>37622</v>
      </c>
      <c r="I23" s="232"/>
      <c r="J23" s="176">
        <f t="shared" si="2"/>
        <v>72.4</v>
      </c>
      <c r="K23" s="159">
        <v>52000</v>
      </c>
      <c r="L23" s="232">
        <v>51889</v>
      </c>
      <c r="M23" s="232"/>
      <c r="N23" s="176">
        <f t="shared" si="3"/>
        <v>99.8</v>
      </c>
      <c r="O23" s="64">
        <f t="shared" si="0"/>
        <v>99.8</v>
      </c>
    </row>
    <row r="24" spans="1:15" ht="15.75" customHeight="1">
      <c r="A24" s="14" t="s">
        <v>36</v>
      </c>
      <c r="B24" s="64">
        <v>274270.05</v>
      </c>
      <c r="C24" s="65">
        <v>274270.05</v>
      </c>
      <c r="D24" s="232">
        <v>137135</v>
      </c>
      <c r="E24" s="232"/>
      <c r="F24" s="176">
        <f t="shared" si="1"/>
        <v>50</v>
      </c>
      <c r="G24" s="266">
        <v>274270.05</v>
      </c>
      <c r="H24" s="232">
        <v>205702.5</v>
      </c>
      <c r="I24" s="232"/>
      <c r="J24" s="176">
        <f t="shared" si="2"/>
        <v>75</v>
      </c>
      <c r="K24" s="329">
        <v>274270.05</v>
      </c>
      <c r="L24" s="232">
        <v>274270.05</v>
      </c>
      <c r="M24" s="232"/>
      <c r="N24" s="176">
        <f t="shared" si="3"/>
        <v>100</v>
      </c>
      <c r="O24" s="64">
        <f t="shared" si="0"/>
        <v>100</v>
      </c>
    </row>
    <row r="25" spans="1:15" ht="15.75" customHeight="1">
      <c r="A25" s="14" t="s">
        <v>37</v>
      </c>
      <c r="B25" s="64"/>
      <c r="C25" s="65"/>
      <c r="D25" s="232"/>
      <c r="E25" s="232"/>
      <c r="F25" s="176" t="e">
        <f t="shared" si="1"/>
        <v>#DIV/0!</v>
      </c>
      <c r="G25" s="266"/>
      <c r="H25" s="232"/>
      <c r="I25" s="232"/>
      <c r="J25" s="176" t="e">
        <f t="shared" si="2"/>
        <v>#DIV/0!</v>
      </c>
      <c r="K25" s="159"/>
      <c r="L25" s="232"/>
      <c r="M25" s="232"/>
      <c r="N25" s="176" t="e">
        <f t="shared" si="3"/>
        <v>#DIV/0!</v>
      </c>
      <c r="O25" s="64" t="e">
        <f t="shared" si="0"/>
        <v>#DIV/0!</v>
      </c>
    </row>
    <row r="26" spans="1:15" ht="15.75" customHeight="1">
      <c r="A26" s="14" t="s">
        <v>38</v>
      </c>
      <c r="B26" s="64"/>
      <c r="C26" s="65"/>
      <c r="D26" s="232"/>
      <c r="E26" s="232"/>
      <c r="F26" s="176" t="e">
        <f t="shared" si="1"/>
        <v>#DIV/0!</v>
      </c>
      <c r="G26" s="266"/>
      <c r="H26" s="232"/>
      <c r="I26" s="232"/>
      <c r="J26" s="176" t="e">
        <f t="shared" si="2"/>
        <v>#DIV/0!</v>
      </c>
      <c r="K26" s="159"/>
      <c r="L26" s="232"/>
      <c r="M26" s="232"/>
      <c r="N26" s="176" t="e">
        <f t="shared" si="3"/>
        <v>#DIV/0!</v>
      </c>
      <c r="O26" s="64" t="e">
        <f t="shared" si="0"/>
        <v>#DIV/0!</v>
      </c>
    </row>
    <row r="27" spans="1:15" ht="15.75" customHeight="1">
      <c r="A27" s="14" t="s">
        <v>39</v>
      </c>
      <c r="B27" s="64"/>
      <c r="C27" s="65"/>
      <c r="D27" s="232"/>
      <c r="E27" s="232"/>
      <c r="F27" s="176" t="e">
        <f t="shared" si="1"/>
        <v>#DIV/0!</v>
      </c>
      <c r="G27" s="266"/>
      <c r="H27" s="232"/>
      <c r="I27" s="232"/>
      <c r="J27" s="176" t="e">
        <f t="shared" si="2"/>
        <v>#DIV/0!</v>
      </c>
      <c r="K27" s="159"/>
      <c r="L27" s="232"/>
      <c r="M27" s="232"/>
      <c r="N27" s="176" t="e">
        <f t="shared" si="3"/>
        <v>#DIV/0!</v>
      </c>
      <c r="O27" s="64" t="e">
        <f t="shared" si="0"/>
        <v>#DIV/0!</v>
      </c>
    </row>
    <row r="28" spans="1:15" ht="15.75" customHeight="1">
      <c r="A28" s="14" t="s">
        <v>40</v>
      </c>
      <c r="B28" s="64"/>
      <c r="C28" s="65"/>
      <c r="D28" s="232"/>
      <c r="E28" s="232"/>
      <c r="F28" s="176" t="e">
        <f t="shared" si="1"/>
        <v>#DIV/0!</v>
      </c>
      <c r="G28" s="266"/>
      <c r="H28" s="232"/>
      <c r="I28" s="232"/>
      <c r="J28" s="176" t="e">
        <f t="shared" si="2"/>
        <v>#DIV/0!</v>
      </c>
      <c r="K28" s="159"/>
      <c r="L28" s="232"/>
      <c r="M28" s="232"/>
      <c r="N28" s="176" t="e">
        <f t="shared" si="3"/>
        <v>#DIV/0!</v>
      </c>
      <c r="O28" s="64" t="e">
        <f t="shared" si="0"/>
        <v>#DIV/0!</v>
      </c>
    </row>
    <row r="29" spans="1:15" ht="15.75" customHeight="1">
      <c r="A29" s="14" t="s">
        <v>41</v>
      </c>
      <c r="B29" s="64"/>
      <c r="C29" s="65"/>
      <c r="D29" s="232"/>
      <c r="E29" s="232"/>
      <c r="F29" s="176" t="e">
        <f t="shared" si="1"/>
        <v>#DIV/0!</v>
      </c>
      <c r="G29" s="266"/>
      <c r="H29" s="232"/>
      <c r="I29" s="232"/>
      <c r="J29" s="176" t="e">
        <f t="shared" si="2"/>
        <v>#DIV/0!</v>
      </c>
      <c r="K29" s="159"/>
      <c r="L29" s="232"/>
      <c r="M29" s="232"/>
      <c r="N29" s="176" t="e">
        <f t="shared" si="3"/>
        <v>#DIV/0!</v>
      </c>
      <c r="O29" s="64" t="e">
        <f t="shared" si="0"/>
        <v>#DIV/0!</v>
      </c>
    </row>
    <row r="30" spans="1:15" ht="15.75" customHeight="1">
      <c r="A30" s="14" t="s">
        <v>42</v>
      </c>
      <c r="B30" s="74"/>
      <c r="C30" s="75"/>
      <c r="D30" s="234"/>
      <c r="E30" s="234"/>
      <c r="F30" s="177" t="e">
        <f>ROUND((D30+E30)/(C30/100),1)</f>
        <v>#DIV/0!</v>
      </c>
      <c r="G30" s="267"/>
      <c r="H30" s="234"/>
      <c r="I30" s="234"/>
      <c r="J30" s="177" t="e">
        <f>ROUND((H30+I30)/(G30/100),1)</f>
        <v>#DIV/0!</v>
      </c>
      <c r="K30" s="160"/>
      <c r="L30" s="234"/>
      <c r="M30" s="234"/>
      <c r="N30" s="177" t="e">
        <f>ROUND((L30+M30)/(K30/100),1)</f>
        <v>#DIV/0!</v>
      </c>
      <c r="O30" s="64" t="e">
        <f t="shared" si="0"/>
        <v>#DIV/0!</v>
      </c>
    </row>
    <row r="31" spans="1:15" ht="15.75" customHeight="1">
      <c r="A31" s="14" t="s">
        <v>33</v>
      </c>
      <c r="B31" s="64"/>
      <c r="C31" s="65"/>
      <c r="D31" s="232"/>
      <c r="E31" s="232"/>
      <c r="F31" s="176" t="e">
        <f>ROUND((D31+E31)/(C31/100),1)</f>
        <v>#DIV/0!</v>
      </c>
      <c r="G31" s="266"/>
      <c r="H31" s="232"/>
      <c r="I31" s="232"/>
      <c r="J31" s="176" t="e">
        <f>ROUND((H31+I31)/(G31/100),1)</f>
        <v>#DIV/0!</v>
      </c>
      <c r="K31" s="159"/>
      <c r="L31" s="232"/>
      <c r="M31" s="232"/>
      <c r="N31" s="176" t="e">
        <f>ROUND((L31+M31)/(K31/100),1)</f>
        <v>#DIV/0!</v>
      </c>
      <c r="O31" s="64" t="e">
        <f>ROUND((L31+M31)/(B31/100),1)</f>
        <v>#DIV/0!</v>
      </c>
    </row>
    <row r="32" spans="1:15" ht="15.75" customHeight="1" thickBot="1">
      <c r="A32" s="25" t="s">
        <v>43</v>
      </c>
      <c r="B32" s="330"/>
      <c r="C32" s="331"/>
      <c r="D32" s="332"/>
      <c r="E32" s="332"/>
      <c r="F32" s="177" t="e">
        <f>ROUND((D32+E32)/(C32/100),1)</f>
        <v>#DIV/0!</v>
      </c>
      <c r="G32" s="332"/>
      <c r="H32" s="332"/>
      <c r="I32" s="332"/>
      <c r="J32" s="177" t="e">
        <f>ROUND((H32+I32)/(G32/100),1)</f>
        <v>#DIV/0!</v>
      </c>
      <c r="K32" s="332"/>
      <c r="L32" s="332"/>
      <c r="M32" s="332"/>
      <c r="N32" s="177" t="e">
        <f>ROUND((L32+M32)/(K32/100),1)</f>
        <v>#DIV/0!</v>
      </c>
      <c r="O32" s="74" t="e">
        <f t="shared" si="0"/>
        <v>#DIV/0!</v>
      </c>
    </row>
    <row r="33" spans="1:15" ht="15.75" customHeight="1" thickBot="1">
      <c r="A33" s="28" t="s">
        <v>44</v>
      </c>
      <c r="B33" s="271">
        <f>SUM(B5:B30)</f>
        <v>15476892.31</v>
      </c>
      <c r="C33" s="272">
        <f>SUM(C5:C30)</f>
        <v>16282581.05</v>
      </c>
      <c r="D33" s="273">
        <f>SUM(D5:D30)</f>
        <v>8426756.41</v>
      </c>
      <c r="E33" s="274">
        <f>SUM(E5:E30)</f>
        <v>0</v>
      </c>
      <c r="F33" s="92">
        <f t="shared" si="1"/>
        <v>51.8</v>
      </c>
      <c r="G33" s="271">
        <f>SUM(G5:G30)</f>
        <v>15990564.31</v>
      </c>
      <c r="H33" s="273">
        <f>SUM(H5:H30)</f>
        <v>11823472.120000001</v>
      </c>
      <c r="I33" s="273">
        <f>SUM(I5:I30)</f>
        <v>17401</v>
      </c>
      <c r="J33" s="92">
        <f t="shared" si="2"/>
        <v>74</v>
      </c>
      <c r="K33" s="271">
        <f>SUM(K5:K30)</f>
        <v>15997997</v>
      </c>
      <c r="L33" s="273">
        <f>SUM(L5:L30)</f>
        <v>16003558.89</v>
      </c>
      <c r="M33" s="274">
        <f>SUM(M5:M30)</f>
        <v>45324.75</v>
      </c>
      <c r="N33" s="92">
        <f t="shared" si="3"/>
        <v>100.3</v>
      </c>
      <c r="O33" s="92">
        <f t="shared" si="0"/>
        <v>103.7</v>
      </c>
    </row>
    <row r="36" spans="1:2" ht="15.75" thickBot="1">
      <c r="A36" s="35" t="s">
        <v>45</v>
      </c>
      <c r="B36" s="35"/>
    </row>
    <row r="37" spans="1:4" ht="15.75" thickBot="1">
      <c r="A37" s="37"/>
      <c r="B37" s="106" t="s">
        <v>10</v>
      </c>
      <c r="C37" s="107" t="s">
        <v>14</v>
      </c>
      <c r="D37" s="108" t="s">
        <v>15</v>
      </c>
    </row>
    <row r="38" spans="1:4" ht="15">
      <c r="A38" s="41" t="s">
        <v>46</v>
      </c>
      <c r="B38" s="333">
        <v>629021.25</v>
      </c>
      <c r="C38" s="334">
        <v>560453.75</v>
      </c>
      <c r="D38" s="335">
        <v>409386.2</v>
      </c>
    </row>
    <row r="39" spans="1:4" ht="15">
      <c r="A39" s="41" t="s">
        <v>47</v>
      </c>
      <c r="B39" s="336">
        <v>425</v>
      </c>
      <c r="C39" s="337">
        <v>425</v>
      </c>
      <c r="D39" s="338">
        <v>425</v>
      </c>
    </row>
    <row r="40" spans="1:4" ht="15">
      <c r="A40" s="41" t="s">
        <v>48</v>
      </c>
      <c r="B40" s="336">
        <v>256702.96</v>
      </c>
      <c r="C40" s="337">
        <v>289345.72</v>
      </c>
      <c r="D40" s="338">
        <v>256853.26</v>
      </c>
    </row>
    <row r="41" spans="1:4" ht="15">
      <c r="A41" s="41" t="s">
        <v>49</v>
      </c>
      <c r="B41" s="336">
        <v>0</v>
      </c>
      <c r="C41" s="337">
        <v>0</v>
      </c>
      <c r="D41" s="338">
        <v>0</v>
      </c>
    </row>
    <row r="42" spans="1:4" ht="15">
      <c r="A42" s="41" t="s">
        <v>50</v>
      </c>
      <c r="B42" s="336">
        <v>0</v>
      </c>
      <c r="C42" s="337">
        <v>0</v>
      </c>
      <c r="D42" s="338">
        <v>0</v>
      </c>
    </row>
    <row r="43" spans="1:4" ht="15.75" thickBot="1">
      <c r="A43" s="46" t="s">
        <v>51</v>
      </c>
      <c r="B43" s="339">
        <v>168261.03</v>
      </c>
      <c r="C43" s="340">
        <v>23828.53</v>
      </c>
      <c r="D43" s="341">
        <v>2663.68</v>
      </c>
    </row>
    <row r="47" spans="1:14" ht="16.5" thickBot="1">
      <c r="A47" s="1" t="s">
        <v>52</v>
      </c>
      <c r="B47" s="1" t="s">
        <v>1</v>
      </c>
      <c r="C47" s="1"/>
      <c r="F47" s="1"/>
      <c r="G47" s="1"/>
      <c r="J47" s="1"/>
      <c r="K47" s="1"/>
      <c r="N47" s="1"/>
    </row>
    <row r="48" spans="1:15" ht="15">
      <c r="A48" s="4" t="s">
        <v>2</v>
      </c>
      <c r="B48" s="287" t="s">
        <v>3</v>
      </c>
      <c r="C48" s="290" t="s">
        <v>4</v>
      </c>
      <c r="D48" s="300" t="s">
        <v>5</v>
      </c>
      <c r="E48" s="301"/>
      <c r="F48" s="302" t="s">
        <v>6</v>
      </c>
      <c r="G48" s="288" t="s">
        <v>4</v>
      </c>
      <c r="H48" s="104" t="s">
        <v>7</v>
      </c>
      <c r="I48" s="303"/>
      <c r="J48" s="302" t="s">
        <v>6</v>
      </c>
      <c r="K48" s="304" t="s">
        <v>4</v>
      </c>
      <c r="L48" s="104" t="s">
        <v>8</v>
      </c>
      <c r="M48" s="303"/>
      <c r="N48" s="302" t="s">
        <v>6</v>
      </c>
      <c r="O48" s="193" t="s">
        <v>91</v>
      </c>
    </row>
    <row r="49" spans="1:15" ht="15.75" thickBot="1">
      <c r="A49" s="7"/>
      <c r="B49" s="292" t="s">
        <v>9</v>
      </c>
      <c r="C49" s="296" t="s">
        <v>10</v>
      </c>
      <c r="D49" s="305" t="s">
        <v>11</v>
      </c>
      <c r="E49" s="295" t="s">
        <v>12</v>
      </c>
      <c r="F49" s="306" t="s">
        <v>13</v>
      </c>
      <c r="G49" s="293" t="s">
        <v>14</v>
      </c>
      <c r="H49" s="294" t="s">
        <v>11</v>
      </c>
      <c r="I49" s="307" t="s">
        <v>12</v>
      </c>
      <c r="J49" s="306" t="s">
        <v>13</v>
      </c>
      <c r="K49" s="308" t="s">
        <v>15</v>
      </c>
      <c r="L49" s="294" t="s">
        <v>11</v>
      </c>
      <c r="M49" s="307" t="s">
        <v>12</v>
      </c>
      <c r="N49" s="306" t="s">
        <v>13</v>
      </c>
      <c r="O49" s="199" t="s">
        <v>92</v>
      </c>
    </row>
    <row r="50" spans="1:15" ht="15">
      <c r="A50" s="54" t="s">
        <v>53</v>
      </c>
      <c r="B50" s="128"/>
      <c r="C50" s="56"/>
      <c r="D50" s="61"/>
      <c r="E50" s="62"/>
      <c r="F50" s="128" t="e">
        <f>ROUND((D50+E50)/(C50/100),1)</f>
        <v>#DIV/0!</v>
      </c>
      <c r="G50" s="56"/>
      <c r="H50" s="61"/>
      <c r="I50" s="62"/>
      <c r="J50" s="128" t="e">
        <f>ROUND((H50+I50)/(G50/100),1)</f>
        <v>#DIV/0!</v>
      </c>
      <c r="K50" s="60"/>
      <c r="L50" s="61"/>
      <c r="M50" s="62"/>
      <c r="N50" s="128" t="e">
        <f>ROUND((L50+M50)/(K50/100),1)</f>
        <v>#DIV/0!</v>
      </c>
      <c r="O50" s="128" t="e">
        <f aca="true" t="shared" si="4" ref="O50:O81">ROUND((L50+M50)/(B50/100),1)</f>
        <v>#DIV/0!</v>
      </c>
    </row>
    <row r="51" spans="1:15" ht="15">
      <c r="A51" s="63" t="s">
        <v>54</v>
      </c>
      <c r="B51" s="64">
        <v>723500</v>
      </c>
      <c r="C51" s="65">
        <v>723500</v>
      </c>
      <c r="D51" s="66">
        <v>428618</v>
      </c>
      <c r="E51" s="67"/>
      <c r="F51" s="64">
        <f aca="true" t="shared" si="5" ref="F51:F80">ROUND((D51+E51)/(C51/100),1)</f>
        <v>59.2</v>
      </c>
      <c r="G51" s="65">
        <v>723500</v>
      </c>
      <c r="H51" s="66">
        <v>516570</v>
      </c>
      <c r="I51" s="67"/>
      <c r="J51" s="64">
        <f aca="true" t="shared" si="6" ref="J51:J80">ROUND((H51+I51)/(G51/100),1)</f>
        <v>71.4</v>
      </c>
      <c r="K51" s="72">
        <v>723500</v>
      </c>
      <c r="L51" s="66">
        <v>727740</v>
      </c>
      <c r="M51" s="67"/>
      <c r="N51" s="64">
        <f aca="true" t="shared" si="7" ref="N51:N80">ROUND((L51+M51)/(K51/100),1)</f>
        <v>100.6</v>
      </c>
      <c r="O51" s="128">
        <f t="shared" si="4"/>
        <v>100.6</v>
      </c>
    </row>
    <row r="52" spans="1:15" ht="15">
      <c r="A52" s="63" t="s">
        <v>55</v>
      </c>
      <c r="B52" s="64"/>
      <c r="C52" s="65"/>
      <c r="D52" s="66"/>
      <c r="E52" s="67"/>
      <c r="F52" s="64" t="e">
        <f t="shared" si="5"/>
        <v>#DIV/0!</v>
      </c>
      <c r="G52" s="65"/>
      <c r="H52" s="66"/>
      <c r="I52" s="67"/>
      <c r="J52" s="64" t="e">
        <f t="shared" si="6"/>
        <v>#DIV/0!</v>
      </c>
      <c r="K52" s="72"/>
      <c r="L52" s="66"/>
      <c r="M52" s="67"/>
      <c r="N52" s="64" t="e">
        <f t="shared" si="7"/>
        <v>#DIV/0!</v>
      </c>
      <c r="O52" s="128" t="e">
        <f t="shared" si="4"/>
        <v>#DIV/0!</v>
      </c>
    </row>
    <row r="53" spans="1:15" ht="15">
      <c r="A53" s="63" t="s">
        <v>56</v>
      </c>
      <c r="B53" s="64"/>
      <c r="C53" s="65"/>
      <c r="D53" s="66"/>
      <c r="E53" s="67"/>
      <c r="F53" s="64" t="e">
        <f t="shared" si="5"/>
        <v>#DIV/0!</v>
      </c>
      <c r="G53" s="65"/>
      <c r="H53" s="66"/>
      <c r="I53" s="67"/>
      <c r="J53" s="64" t="e">
        <f t="shared" si="6"/>
        <v>#DIV/0!</v>
      </c>
      <c r="K53" s="72"/>
      <c r="L53" s="66"/>
      <c r="M53" s="67"/>
      <c r="N53" s="64" t="e">
        <f t="shared" si="7"/>
        <v>#DIV/0!</v>
      </c>
      <c r="O53" s="128" t="e">
        <f t="shared" si="4"/>
        <v>#DIV/0!</v>
      </c>
    </row>
    <row r="54" spans="1:15" ht="15">
      <c r="A54" s="63" t="s">
        <v>57</v>
      </c>
      <c r="B54" s="64"/>
      <c r="C54" s="65"/>
      <c r="D54" s="66"/>
      <c r="E54" s="67"/>
      <c r="F54" s="64" t="e">
        <f t="shared" si="5"/>
        <v>#DIV/0!</v>
      </c>
      <c r="G54" s="65"/>
      <c r="H54" s="66"/>
      <c r="I54" s="67"/>
      <c r="J54" s="64" t="e">
        <f t="shared" si="6"/>
        <v>#DIV/0!</v>
      </c>
      <c r="K54" s="72"/>
      <c r="L54" s="66"/>
      <c r="M54" s="67"/>
      <c r="N54" s="64" t="e">
        <f t="shared" si="7"/>
        <v>#DIV/0!</v>
      </c>
      <c r="O54" s="128" t="e">
        <f t="shared" si="4"/>
        <v>#DIV/0!</v>
      </c>
    </row>
    <row r="55" spans="1:15" ht="15">
      <c r="A55" s="63" t="s">
        <v>58</v>
      </c>
      <c r="B55" s="64"/>
      <c r="C55" s="65"/>
      <c r="D55" s="66"/>
      <c r="E55" s="67"/>
      <c r="F55" s="64" t="e">
        <f t="shared" si="5"/>
        <v>#DIV/0!</v>
      </c>
      <c r="G55" s="65"/>
      <c r="H55" s="66"/>
      <c r="I55" s="67"/>
      <c r="J55" s="64" t="e">
        <f t="shared" si="6"/>
        <v>#DIV/0!</v>
      </c>
      <c r="K55" s="72"/>
      <c r="L55" s="66"/>
      <c r="M55" s="67"/>
      <c r="N55" s="64" t="e">
        <f t="shared" si="7"/>
        <v>#DIV/0!</v>
      </c>
      <c r="O55" s="128" t="e">
        <f t="shared" si="4"/>
        <v>#DIV/0!</v>
      </c>
    </row>
    <row r="56" spans="1:15" ht="15">
      <c r="A56" s="63" t="s">
        <v>59</v>
      </c>
      <c r="B56" s="64"/>
      <c r="C56" s="65"/>
      <c r="D56" s="66"/>
      <c r="E56" s="67"/>
      <c r="F56" s="64" t="e">
        <f t="shared" si="5"/>
        <v>#DIV/0!</v>
      </c>
      <c r="G56" s="65"/>
      <c r="H56" s="66"/>
      <c r="I56" s="67"/>
      <c r="J56" s="64" t="e">
        <f t="shared" si="6"/>
        <v>#DIV/0!</v>
      </c>
      <c r="K56" s="72"/>
      <c r="L56" s="66"/>
      <c r="M56" s="67"/>
      <c r="N56" s="64" t="e">
        <f t="shared" si="7"/>
        <v>#DIV/0!</v>
      </c>
      <c r="O56" s="128" t="e">
        <f t="shared" si="4"/>
        <v>#DIV/0!</v>
      </c>
    </row>
    <row r="57" spans="1:15" ht="15">
      <c r="A57" s="63" t="s">
        <v>60</v>
      </c>
      <c r="B57" s="64"/>
      <c r="C57" s="65"/>
      <c r="D57" s="66"/>
      <c r="E57" s="67"/>
      <c r="F57" s="64" t="e">
        <f t="shared" si="5"/>
        <v>#DIV/0!</v>
      </c>
      <c r="G57" s="65"/>
      <c r="H57" s="66"/>
      <c r="I57" s="67"/>
      <c r="J57" s="64" t="e">
        <f t="shared" si="6"/>
        <v>#DIV/0!</v>
      </c>
      <c r="K57" s="72"/>
      <c r="L57" s="66"/>
      <c r="M57" s="67"/>
      <c r="N57" s="64" t="e">
        <f t="shared" si="7"/>
        <v>#DIV/0!</v>
      </c>
      <c r="O57" s="128" t="e">
        <f t="shared" si="4"/>
        <v>#DIV/0!</v>
      </c>
    </row>
    <row r="58" spans="1:15" ht="15">
      <c r="A58" s="63" t="s">
        <v>61</v>
      </c>
      <c r="B58" s="64"/>
      <c r="C58" s="65"/>
      <c r="D58" s="66"/>
      <c r="E58" s="67"/>
      <c r="F58" s="64" t="e">
        <f t="shared" si="5"/>
        <v>#DIV/0!</v>
      </c>
      <c r="G58" s="65"/>
      <c r="H58" s="66"/>
      <c r="I58" s="67"/>
      <c r="J58" s="64" t="e">
        <f t="shared" si="6"/>
        <v>#DIV/0!</v>
      </c>
      <c r="K58" s="72"/>
      <c r="L58" s="66"/>
      <c r="M58" s="67"/>
      <c r="N58" s="64" t="e">
        <f t="shared" si="7"/>
        <v>#DIV/0!</v>
      </c>
      <c r="O58" s="128" t="e">
        <f t="shared" si="4"/>
        <v>#DIV/0!</v>
      </c>
    </row>
    <row r="59" spans="1:15" ht="15">
      <c r="A59" s="63" t="s">
        <v>62</v>
      </c>
      <c r="B59" s="64"/>
      <c r="C59" s="65"/>
      <c r="D59" s="66"/>
      <c r="E59" s="67"/>
      <c r="F59" s="64" t="e">
        <f t="shared" si="5"/>
        <v>#DIV/0!</v>
      </c>
      <c r="G59" s="65"/>
      <c r="H59" s="66"/>
      <c r="I59" s="67"/>
      <c r="J59" s="64" t="e">
        <f t="shared" si="6"/>
        <v>#DIV/0!</v>
      </c>
      <c r="K59" s="72"/>
      <c r="L59" s="66"/>
      <c r="M59" s="67"/>
      <c r="N59" s="64" t="e">
        <f t="shared" si="7"/>
        <v>#DIV/0!</v>
      </c>
      <c r="O59" s="128" t="e">
        <f t="shared" si="4"/>
        <v>#DIV/0!</v>
      </c>
    </row>
    <row r="60" spans="1:15" ht="15">
      <c r="A60" s="63" t="s">
        <v>63</v>
      </c>
      <c r="B60" s="64">
        <v>110</v>
      </c>
      <c r="C60" s="65">
        <v>110</v>
      </c>
      <c r="D60" s="66">
        <v>110</v>
      </c>
      <c r="E60" s="67"/>
      <c r="F60" s="64">
        <f t="shared" si="5"/>
        <v>100</v>
      </c>
      <c r="G60" s="65">
        <v>110</v>
      </c>
      <c r="H60" s="66">
        <v>110</v>
      </c>
      <c r="I60" s="67"/>
      <c r="J60" s="64">
        <f t="shared" si="6"/>
        <v>100</v>
      </c>
      <c r="K60" s="72">
        <v>110</v>
      </c>
      <c r="L60" s="66">
        <v>110</v>
      </c>
      <c r="M60" s="67"/>
      <c r="N60" s="64">
        <f t="shared" si="7"/>
        <v>100</v>
      </c>
      <c r="O60" s="128">
        <f t="shared" si="4"/>
        <v>100</v>
      </c>
    </row>
    <row r="61" spans="1:15" ht="15">
      <c r="A61" s="63" t="s">
        <v>64</v>
      </c>
      <c r="B61" s="64"/>
      <c r="C61" s="65"/>
      <c r="D61" s="66"/>
      <c r="E61" s="67"/>
      <c r="F61" s="64" t="e">
        <f t="shared" si="5"/>
        <v>#DIV/0!</v>
      </c>
      <c r="G61" s="65"/>
      <c r="H61" s="66"/>
      <c r="I61" s="67"/>
      <c r="J61" s="64" t="e">
        <f t="shared" si="6"/>
        <v>#DIV/0!</v>
      </c>
      <c r="K61" s="72"/>
      <c r="L61" s="66"/>
      <c r="M61" s="67"/>
      <c r="N61" s="64" t="e">
        <f t="shared" si="7"/>
        <v>#DIV/0!</v>
      </c>
      <c r="O61" s="128" t="e">
        <f t="shared" si="4"/>
        <v>#DIV/0!</v>
      </c>
    </row>
    <row r="62" spans="1:15" ht="15">
      <c r="A62" s="63" t="s">
        <v>65</v>
      </c>
      <c r="B62" s="64"/>
      <c r="C62" s="65"/>
      <c r="D62" s="66"/>
      <c r="E62" s="67"/>
      <c r="F62" s="64" t="e">
        <f t="shared" si="5"/>
        <v>#DIV/0!</v>
      </c>
      <c r="G62" s="65"/>
      <c r="H62" s="66"/>
      <c r="I62" s="67"/>
      <c r="J62" s="64" t="e">
        <f t="shared" si="6"/>
        <v>#DIV/0!</v>
      </c>
      <c r="K62" s="72"/>
      <c r="L62" s="66"/>
      <c r="M62" s="67"/>
      <c r="N62" s="64" t="e">
        <f t="shared" si="7"/>
        <v>#DIV/0!</v>
      </c>
      <c r="O62" s="128" t="e">
        <f t="shared" si="4"/>
        <v>#DIV/0!</v>
      </c>
    </row>
    <row r="63" spans="1:15" ht="15">
      <c r="A63" s="63" t="s">
        <v>66</v>
      </c>
      <c r="B63" s="64"/>
      <c r="C63" s="65"/>
      <c r="D63" s="66"/>
      <c r="E63" s="67"/>
      <c r="F63" s="64" t="e">
        <f t="shared" si="5"/>
        <v>#DIV/0!</v>
      </c>
      <c r="G63" s="65"/>
      <c r="H63" s="66"/>
      <c r="I63" s="67"/>
      <c r="J63" s="64" t="e">
        <f t="shared" si="6"/>
        <v>#DIV/0!</v>
      </c>
      <c r="K63" s="72"/>
      <c r="L63" s="66"/>
      <c r="M63" s="67"/>
      <c r="N63" s="64" t="e">
        <f t="shared" si="7"/>
        <v>#DIV/0!</v>
      </c>
      <c r="O63" s="128" t="e">
        <f t="shared" si="4"/>
        <v>#DIV/0!</v>
      </c>
    </row>
    <row r="64" spans="1:15" ht="15">
      <c r="A64" s="63" t="s">
        <v>67</v>
      </c>
      <c r="B64" s="64"/>
      <c r="C64" s="65"/>
      <c r="D64" s="66"/>
      <c r="E64" s="67"/>
      <c r="F64" s="64" t="e">
        <f t="shared" si="5"/>
        <v>#DIV/0!</v>
      </c>
      <c r="G64" s="65"/>
      <c r="H64" s="66"/>
      <c r="I64" s="67"/>
      <c r="J64" s="64" t="e">
        <f t="shared" si="6"/>
        <v>#DIV/0!</v>
      </c>
      <c r="K64" s="72"/>
      <c r="L64" s="66"/>
      <c r="M64" s="67"/>
      <c r="N64" s="64" t="e">
        <f t="shared" si="7"/>
        <v>#DIV/0!</v>
      </c>
      <c r="O64" s="128" t="e">
        <f t="shared" si="4"/>
        <v>#DIV/0!</v>
      </c>
    </row>
    <row r="65" spans="1:15" ht="15">
      <c r="A65" s="63" t="s">
        <v>68</v>
      </c>
      <c r="B65" s="64">
        <v>300000</v>
      </c>
      <c r="C65" s="65">
        <v>300000</v>
      </c>
      <c r="D65" s="66"/>
      <c r="E65" s="67"/>
      <c r="F65" s="64">
        <f t="shared" si="5"/>
        <v>0</v>
      </c>
      <c r="G65" s="65">
        <v>300000</v>
      </c>
      <c r="H65" s="66"/>
      <c r="I65" s="67"/>
      <c r="J65" s="64">
        <f t="shared" si="6"/>
        <v>0</v>
      </c>
      <c r="K65" s="72">
        <v>300000</v>
      </c>
      <c r="L65" s="66">
        <v>302732.4</v>
      </c>
      <c r="M65" s="67"/>
      <c r="N65" s="64">
        <f t="shared" si="7"/>
        <v>100.9</v>
      </c>
      <c r="O65" s="128">
        <f t="shared" si="4"/>
        <v>100.9</v>
      </c>
    </row>
    <row r="66" spans="1:15" ht="15">
      <c r="A66" s="63" t="s">
        <v>69</v>
      </c>
      <c r="B66" s="64"/>
      <c r="C66" s="65"/>
      <c r="D66" s="66">
        <v>254234.2</v>
      </c>
      <c r="E66" s="67">
        <v>67485</v>
      </c>
      <c r="F66" s="64" t="e">
        <f t="shared" si="5"/>
        <v>#DIV/0!</v>
      </c>
      <c r="G66" s="65">
        <v>480000</v>
      </c>
      <c r="H66" s="66">
        <v>315142.2</v>
      </c>
      <c r="I66" s="67">
        <v>92705</v>
      </c>
      <c r="J66" s="64">
        <f t="shared" si="6"/>
        <v>85</v>
      </c>
      <c r="K66" s="72">
        <v>480000</v>
      </c>
      <c r="L66" s="66">
        <v>371966.2</v>
      </c>
      <c r="M66" s="67">
        <v>171663</v>
      </c>
      <c r="N66" s="64">
        <f t="shared" si="7"/>
        <v>113.3</v>
      </c>
      <c r="O66" s="128" t="e">
        <f t="shared" si="4"/>
        <v>#DIV/0!</v>
      </c>
    </row>
    <row r="67" spans="1:15" ht="15">
      <c r="A67" s="63" t="s">
        <v>70</v>
      </c>
      <c r="B67" s="64">
        <v>500</v>
      </c>
      <c r="C67" s="65">
        <v>500</v>
      </c>
      <c r="D67" s="66">
        <v>130.86</v>
      </c>
      <c r="E67" s="67"/>
      <c r="F67" s="64">
        <f t="shared" si="5"/>
        <v>26.2</v>
      </c>
      <c r="G67" s="65">
        <v>500</v>
      </c>
      <c r="H67" s="66">
        <v>232.23</v>
      </c>
      <c r="I67" s="67"/>
      <c r="J67" s="64">
        <f t="shared" si="6"/>
        <v>46.4</v>
      </c>
      <c r="K67" s="72">
        <v>500</v>
      </c>
      <c r="L67" s="66">
        <v>328.04</v>
      </c>
      <c r="M67" s="67"/>
      <c r="N67" s="64">
        <f t="shared" si="7"/>
        <v>65.6</v>
      </c>
      <c r="O67" s="128">
        <f t="shared" si="4"/>
        <v>65.6</v>
      </c>
    </row>
    <row r="68" spans="1:15" ht="15">
      <c r="A68" s="63" t="s">
        <v>71</v>
      </c>
      <c r="B68" s="64"/>
      <c r="C68" s="65"/>
      <c r="D68" s="66"/>
      <c r="E68" s="67"/>
      <c r="F68" s="64" t="e">
        <f t="shared" si="5"/>
        <v>#DIV/0!</v>
      </c>
      <c r="G68" s="65"/>
      <c r="H68" s="66"/>
      <c r="I68" s="67"/>
      <c r="J68" s="64" t="e">
        <f t="shared" si="6"/>
        <v>#DIV/0!</v>
      </c>
      <c r="K68" s="72"/>
      <c r="L68" s="66"/>
      <c r="M68" s="67"/>
      <c r="N68" s="64" t="e">
        <f t="shared" si="7"/>
        <v>#DIV/0!</v>
      </c>
      <c r="O68" s="128" t="e">
        <f t="shared" si="4"/>
        <v>#DIV/0!</v>
      </c>
    </row>
    <row r="69" spans="1:15" ht="15">
      <c r="A69" s="63" t="s">
        <v>72</v>
      </c>
      <c r="B69" s="64"/>
      <c r="C69" s="65"/>
      <c r="D69" s="66"/>
      <c r="E69" s="67"/>
      <c r="F69" s="64" t="e">
        <f t="shared" si="5"/>
        <v>#DIV/0!</v>
      </c>
      <c r="G69" s="65"/>
      <c r="H69" s="66"/>
      <c r="I69" s="67"/>
      <c r="J69" s="64" t="e">
        <f t="shared" si="6"/>
        <v>#DIV/0!</v>
      </c>
      <c r="K69" s="72"/>
      <c r="L69" s="66"/>
      <c r="M69" s="67"/>
      <c r="N69" s="64" t="e">
        <f t="shared" si="7"/>
        <v>#DIV/0!</v>
      </c>
      <c r="O69" s="128" t="e">
        <f t="shared" si="4"/>
        <v>#DIV/0!</v>
      </c>
    </row>
    <row r="70" spans="1:15" ht="15">
      <c r="A70" s="63" t="s">
        <v>73</v>
      </c>
      <c r="B70" s="64"/>
      <c r="C70" s="65"/>
      <c r="D70" s="66"/>
      <c r="E70" s="67"/>
      <c r="F70" s="64" t="e">
        <f t="shared" si="5"/>
        <v>#DIV/0!</v>
      </c>
      <c r="G70" s="65"/>
      <c r="H70" s="66"/>
      <c r="I70" s="67"/>
      <c r="J70" s="64" t="e">
        <f t="shared" si="6"/>
        <v>#DIV/0!</v>
      </c>
      <c r="K70" s="72"/>
      <c r="L70" s="66"/>
      <c r="M70" s="67"/>
      <c r="N70" s="64" t="e">
        <f t="shared" si="7"/>
        <v>#DIV/0!</v>
      </c>
      <c r="O70" s="128" t="e">
        <f t="shared" si="4"/>
        <v>#DIV/0!</v>
      </c>
    </row>
    <row r="71" spans="1:15" ht="15">
      <c r="A71" s="73" t="s">
        <v>74</v>
      </c>
      <c r="B71" s="64">
        <f>SUM(B50:B70)</f>
        <v>1024110</v>
      </c>
      <c r="C71" s="65">
        <f>SUM(C50:C70)</f>
        <v>1024110</v>
      </c>
      <c r="D71" s="66">
        <f>SUM(D50:D70)</f>
        <v>683093.0599999999</v>
      </c>
      <c r="E71" s="67">
        <f>SUM(E50:E70)</f>
        <v>67485</v>
      </c>
      <c r="F71" s="64">
        <f t="shared" si="5"/>
        <v>73.3</v>
      </c>
      <c r="G71" s="65">
        <f>SUM(G50:G70)</f>
        <v>1504110</v>
      </c>
      <c r="H71" s="66">
        <f>SUM(H50:H70)</f>
        <v>832054.4299999999</v>
      </c>
      <c r="I71" s="67">
        <f>SUM(I50:I70)</f>
        <v>92705</v>
      </c>
      <c r="J71" s="64">
        <f t="shared" si="6"/>
        <v>61.5</v>
      </c>
      <c r="K71" s="65">
        <f>SUM(K50:K70)</f>
        <v>1504110</v>
      </c>
      <c r="L71" s="66">
        <f>SUM(L50:L70)</f>
        <v>1402876.6400000001</v>
      </c>
      <c r="M71" s="67">
        <f>SUM(M50:M70)</f>
        <v>171663</v>
      </c>
      <c r="N71" s="64">
        <f t="shared" si="7"/>
        <v>104.7</v>
      </c>
      <c r="O71" s="128">
        <f t="shared" si="4"/>
        <v>153.7</v>
      </c>
    </row>
    <row r="72" spans="1:15" ht="15">
      <c r="A72" s="63" t="s">
        <v>75</v>
      </c>
      <c r="B72" s="74"/>
      <c r="C72" s="75"/>
      <c r="D72" s="76"/>
      <c r="E72" s="77"/>
      <c r="F72" s="64" t="e">
        <f t="shared" si="5"/>
        <v>#DIV/0!</v>
      </c>
      <c r="G72" s="75"/>
      <c r="H72" s="76"/>
      <c r="I72" s="77"/>
      <c r="J72" s="64" t="e">
        <f t="shared" si="6"/>
        <v>#DIV/0!</v>
      </c>
      <c r="K72" s="81"/>
      <c r="L72" s="76"/>
      <c r="M72" s="77"/>
      <c r="N72" s="64" t="e">
        <f t="shared" si="7"/>
        <v>#DIV/0!</v>
      </c>
      <c r="O72" s="128" t="e">
        <f t="shared" si="4"/>
        <v>#DIV/0!</v>
      </c>
    </row>
    <row r="73" spans="1:15" ht="15">
      <c r="A73" s="63" t="s">
        <v>76</v>
      </c>
      <c r="B73" s="342">
        <v>3066348</v>
      </c>
      <c r="C73" s="343">
        <v>3066348</v>
      </c>
      <c r="D73" s="344">
        <v>1569501.51</v>
      </c>
      <c r="E73" s="345"/>
      <c r="F73" s="342">
        <f t="shared" si="5"/>
        <v>51.2</v>
      </c>
      <c r="G73" s="343">
        <v>3092543</v>
      </c>
      <c r="H73" s="344">
        <v>2816873.61</v>
      </c>
      <c r="I73" s="345"/>
      <c r="J73" s="342">
        <f t="shared" si="6"/>
        <v>91.1</v>
      </c>
      <c r="K73" s="346">
        <v>3092543</v>
      </c>
      <c r="L73" s="344">
        <v>3092543</v>
      </c>
      <c r="M73" s="345"/>
      <c r="N73" s="342">
        <f t="shared" si="7"/>
        <v>100</v>
      </c>
      <c r="O73" s="128">
        <f t="shared" si="4"/>
        <v>100.9</v>
      </c>
    </row>
    <row r="74" spans="1:15" ht="15">
      <c r="A74" s="73" t="s">
        <v>77</v>
      </c>
      <c r="B74" s="83"/>
      <c r="C74" s="84"/>
      <c r="D74" s="85"/>
      <c r="E74" s="86"/>
      <c r="F74" s="74" t="e">
        <f t="shared" si="5"/>
        <v>#DIV/0!</v>
      </c>
      <c r="G74" s="84"/>
      <c r="H74" s="85"/>
      <c r="I74" s="86"/>
      <c r="J74" s="74" t="e">
        <f t="shared" si="6"/>
        <v>#DIV/0!</v>
      </c>
      <c r="K74" s="84"/>
      <c r="L74" s="85"/>
      <c r="M74" s="86"/>
      <c r="N74" s="74" t="e">
        <f t="shared" si="7"/>
        <v>#DIV/0!</v>
      </c>
      <c r="O74" s="128" t="e">
        <f t="shared" si="4"/>
        <v>#DIV/0!</v>
      </c>
    </row>
    <row r="75" spans="1:15" ht="15">
      <c r="A75" s="63" t="s">
        <v>78</v>
      </c>
      <c r="B75" s="64">
        <v>11519364</v>
      </c>
      <c r="C75" s="65">
        <v>11603449</v>
      </c>
      <c r="D75" s="66">
        <v>5716374</v>
      </c>
      <c r="E75" s="67"/>
      <c r="F75" s="74">
        <f t="shared" si="5"/>
        <v>49.3</v>
      </c>
      <c r="G75" s="65">
        <v>11526841</v>
      </c>
      <c r="H75" s="66">
        <v>8647059</v>
      </c>
      <c r="I75" s="67"/>
      <c r="J75" s="74">
        <f t="shared" si="6"/>
        <v>75</v>
      </c>
      <c r="K75" s="65">
        <v>11401344</v>
      </c>
      <c r="L75" s="66">
        <v>11401344</v>
      </c>
      <c r="M75" s="67"/>
      <c r="N75" s="74">
        <f t="shared" si="7"/>
        <v>100</v>
      </c>
      <c r="O75" s="128">
        <f t="shared" si="4"/>
        <v>99</v>
      </c>
    </row>
    <row r="76" spans="1:15" ht="15">
      <c r="A76" s="63" t="s">
        <v>79</v>
      </c>
      <c r="B76" s="64"/>
      <c r="C76" s="65"/>
      <c r="D76" s="66"/>
      <c r="E76" s="67"/>
      <c r="F76" s="64" t="e">
        <f t="shared" si="5"/>
        <v>#DIV/0!</v>
      </c>
      <c r="G76" s="65"/>
      <c r="H76" s="66"/>
      <c r="I76" s="67"/>
      <c r="J76" s="64" t="e">
        <f t="shared" si="6"/>
        <v>#DIV/0!</v>
      </c>
      <c r="K76" s="65"/>
      <c r="L76" s="66"/>
      <c r="M76" s="67"/>
      <c r="N76" s="64" t="e">
        <f t="shared" si="7"/>
        <v>#DIV/0!</v>
      </c>
      <c r="O76" s="128" t="e">
        <f t="shared" si="4"/>
        <v>#DIV/0!</v>
      </c>
    </row>
    <row r="77" spans="1:15" ht="15">
      <c r="A77" s="63" t="s">
        <v>80</v>
      </c>
      <c r="B77" s="64"/>
      <c r="C77" s="65"/>
      <c r="D77" s="66"/>
      <c r="E77" s="67"/>
      <c r="F77" s="74" t="e">
        <f t="shared" si="5"/>
        <v>#DIV/0!</v>
      </c>
      <c r="G77" s="65"/>
      <c r="H77" s="66"/>
      <c r="I77" s="67"/>
      <c r="J77" s="74" t="e">
        <f t="shared" si="6"/>
        <v>#DIV/0!</v>
      </c>
      <c r="K77" s="65"/>
      <c r="L77" s="66"/>
      <c r="M77" s="67"/>
      <c r="N77" s="74" t="e">
        <f t="shared" si="7"/>
        <v>#DIV/0!</v>
      </c>
      <c r="O77" s="128" t="e">
        <f t="shared" si="4"/>
        <v>#DIV/0!</v>
      </c>
    </row>
    <row r="78" spans="1:15" ht="15">
      <c r="A78" s="73" t="s">
        <v>81</v>
      </c>
      <c r="B78" s="64"/>
      <c r="C78" s="65"/>
      <c r="D78" s="66"/>
      <c r="E78" s="67"/>
      <c r="F78" s="74" t="e">
        <f t="shared" si="5"/>
        <v>#DIV/0!</v>
      </c>
      <c r="G78" s="65"/>
      <c r="H78" s="66"/>
      <c r="I78" s="67"/>
      <c r="J78" s="74" t="e">
        <f t="shared" si="6"/>
        <v>#DIV/0!</v>
      </c>
      <c r="K78" s="65"/>
      <c r="L78" s="66"/>
      <c r="M78" s="67"/>
      <c r="N78" s="74" t="e">
        <f t="shared" si="7"/>
        <v>#DIV/0!</v>
      </c>
      <c r="O78" s="128" t="e">
        <f t="shared" si="4"/>
        <v>#DIV/0!</v>
      </c>
    </row>
    <row r="79" spans="1:15" ht="15">
      <c r="A79" s="73" t="s">
        <v>82</v>
      </c>
      <c r="B79" s="64">
        <f>SUM(B73:B78)</f>
        <v>14585712</v>
      </c>
      <c r="C79" s="65">
        <f>SUM(C73:C78)</f>
        <v>14669797</v>
      </c>
      <c r="D79" s="66">
        <f>SUM(D73:D78)</f>
        <v>7285875.51</v>
      </c>
      <c r="E79" s="67">
        <f>SUM(E73:E78)</f>
        <v>0</v>
      </c>
      <c r="F79" s="64">
        <f t="shared" si="5"/>
        <v>49.7</v>
      </c>
      <c r="G79" s="65">
        <f>SUM(G73:G78)</f>
        <v>14619384</v>
      </c>
      <c r="H79" s="66">
        <f>SUM(H73:H78)</f>
        <v>11463932.61</v>
      </c>
      <c r="I79" s="67">
        <f>SUM(I73:I78)</f>
        <v>0</v>
      </c>
      <c r="J79" s="64">
        <f t="shared" si="6"/>
        <v>78.4</v>
      </c>
      <c r="K79" s="65">
        <f>SUM(K73:K78)</f>
        <v>14493887</v>
      </c>
      <c r="L79" s="66">
        <f>SUM(L73:L78)</f>
        <v>14493887</v>
      </c>
      <c r="M79" s="67">
        <f>SUM(M73:M78)</f>
        <v>0</v>
      </c>
      <c r="N79" s="64">
        <f t="shared" si="7"/>
        <v>100</v>
      </c>
      <c r="O79" s="128">
        <f t="shared" si="4"/>
        <v>99.4</v>
      </c>
    </row>
    <row r="80" spans="1:15" ht="15.75" thickBot="1">
      <c r="A80" s="90" t="s">
        <v>83</v>
      </c>
      <c r="B80" s="74">
        <f>B71+B79</f>
        <v>15609822</v>
      </c>
      <c r="C80" s="75">
        <f>C71+C79</f>
        <v>15693907</v>
      </c>
      <c r="D80" s="76">
        <f>D71+D79</f>
        <v>7968968.569999999</v>
      </c>
      <c r="E80" s="77">
        <f>E71+E79</f>
        <v>67485</v>
      </c>
      <c r="F80" s="74">
        <f t="shared" si="5"/>
        <v>51.2</v>
      </c>
      <c r="G80" s="75">
        <f>G71+G79</f>
        <v>16123494</v>
      </c>
      <c r="H80" s="76">
        <f>H71+H79</f>
        <v>12295987.04</v>
      </c>
      <c r="I80" s="76">
        <f>I71+I79</f>
        <v>92705</v>
      </c>
      <c r="J80" s="74">
        <f t="shared" si="6"/>
        <v>76.8</v>
      </c>
      <c r="K80" s="75">
        <f>K71+K79</f>
        <v>15997997</v>
      </c>
      <c r="L80" s="76">
        <f>L71+L79</f>
        <v>15896763.64</v>
      </c>
      <c r="M80" s="77">
        <f>M71+M79</f>
        <v>171663</v>
      </c>
      <c r="N80" s="74">
        <f t="shared" si="7"/>
        <v>100.4</v>
      </c>
      <c r="O80" s="165">
        <f t="shared" si="4"/>
        <v>102.9</v>
      </c>
    </row>
    <row r="81" spans="1:15" ht="15.75" thickBot="1">
      <c r="A81" s="91" t="s">
        <v>84</v>
      </c>
      <c r="B81" s="92">
        <f>B80-B33</f>
        <v>132929.68999999948</v>
      </c>
      <c r="C81" s="92">
        <f aca="true" t="shared" si="8" ref="C81:N81">C80-C33</f>
        <v>-588674.0500000007</v>
      </c>
      <c r="D81" s="92">
        <f t="shared" si="8"/>
        <v>-457787.8400000008</v>
      </c>
      <c r="E81" s="92">
        <f t="shared" si="8"/>
        <v>67485</v>
      </c>
      <c r="F81" s="92">
        <f t="shared" si="8"/>
        <v>-0.5999999999999943</v>
      </c>
      <c r="G81" s="92">
        <f t="shared" si="8"/>
        <v>132929.68999999948</v>
      </c>
      <c r="H81" s="92">
        <f t="shared" si="8"/>
        <v>472514.91999999806</v>
      </c>
      <c r="I81" s="92">
        <f t="shared" si="8"/>
        <v>75304</v>
      </c>
      <c r="J81" s="92">
        <f t="shared" si="8"/>
        <v>2.799999999999997</v>
      </c>
      <c r="K81" s="92">
        <f t="shared" si="8"/>
        <v>0</v>
      </c>
      <c r="L81" s="92">
        <f t="shared" si="8"/>
        <v>-106795.25</v>
      </c>
      <c r="M81" s="92">
        <f t="shared" si="8"/>
        <v>126338.25</v>
      </c>
      <c r="N81" s="92">
        <f t="shared" si="8"/>
        <v>0.10000000000000853</v>
      </c>
      <c r="O81" s="92">
        <f t="shared" si="4"/>
        <v>14.7</v>
      </c>
    </row>
    <row r="82" spans="1:15" ht="15" customHeight="1" thickBot="1">
      <c r="A82" s="356" t="s">
        <v>106</v>
      </c>
      <c r="B82" s="361"/>
      <c r="C82" s="361"/>
      <c r="D82" s="359">
        <f>D81+E81</f>
        <v>-390302.8400000008</v>
      </c>
      <c r="E82" s="360"/>
      <c r="F82" s="360"/>
      <c r="G82" s="360"/>
      <c r="H82" s="359">
        <f>H81+I81</f>
        <v>547818.9199999981</v>
      </c>
      <c r="I82" s="360"/>
      <c r="J82" s="360"/>
      <c r="K82" s="360"/>
      <c r="L82" s="359">
        <f>L81+M81</f>
        <v>19543</v>
      </c>
      <c r="M82" s="361"/>
      <c r="N82" s="361"/>
      <c r="O82" s="272"/>
    </row>
    <row r="83" spans="1:15" ht="15" customHeight="1">
      <c r="A83" s="251"/>
      <c r="B83" s="252"/>
      <c r="C83" s="252"/>
      <c r="D83" s="252"/>
      <c r="E83" s="252"/>
      <c r="F83" s="252"/>
      <c r="G83" s="252"/>
      <c r="H83" s="353"/>
      <c r="I83" s="252"/>
      <c r="J83" s="252"/>
      <c r="K83" s="252"/>
      <c r="L83" s="252"/>
      <c r="M83" s="252"/>
      <c r="N83" s="252"/>
      <c r="O83" s="252"/>
    </row>
    <row r="84" spans="2:8" ht="15">
      <c r="B84" s="105"/>
      <c r="H84" s="53"/>
    </row>
    <row r="85" ht="15">
      <c r="A85" s="94" t="s">
        <v>85</v>
      </c>
    </row>
    <row r="86" ht="15.75" thickBot="1">
      <c r="H86" s="53" t="s">
        <v>114</v>
      </c>
    </row>
    <row r="87" spans="1:8" ht="15">
      <c r="A87" s="37"/>
      <c r="B87" s="118" t="s">
        <v>10</v>
      </c>
      <c r="C87" s="104" t="s">
        <v>14</v>
      </c>
      <c r="D87" s="6" t="s">
        <v>15</v>
      </c>
      <c r="E87" s="33"/>
      <c r="H87" s="53" t="s">
        <v>115</v>
      </c>
    </row>
    <row r="88" spans="1:8" ht="15">
      <c r="A88" s="41" t="s">
        <v>86</v>
      </c>
      <c r="B88" s="347">
        <v>0</v>
      </c>
      <c r="C88" s="348">
        <v>0</v>
      </c>
      <c r="D88" s="349">
        <v>0</v>
      </c>
      <c r="E88" s="33"/>
      <c r="H88" s="53" t="s">
        <v>144</v>
      </c>
    </row>
    <row r="89" spans="1:8" ht="15">
      <c r="A89" s="100" t="s">
        <v>87</v>
      </c>
      <c r="B89" s="347">
        <v>17750</v>
      </c>
      <c r="C89" s="348">
        <v>21000</v>
      </c>
      <c r="D89" s="349">
        <v>22500</v>
      </c>
      <c r="E89" s="33"/>
      <c r="H89" s="53" t="s">
        <v>116</v>
      </c>
    </row>
    <row r="90" spans="1:8" ht="15">
      <c r="A90" s="100" t="s">
        <v>88</v>
      </c>
      <c r="B90" s="347">
        <v>305038.04</v>
      </c>
      <c r="C90" s="348">
        <v>267907.72</v>
      </c>
      <c r="D90" s="349">
        <v>43379.25</v>
      </c>
      <c r="E90" s="33"/>
      <c r="H90" s="53" t="s">
        <v>145</v>
      </c>
    </row>
    <row r="91" spans="1:8" ht="15.75" thickBot="1">
      <c r="A91" s="46" t="s">
        <v>89</v>
      </c>
      <c r="B91" s="350">
        <v>0</v>
      </c>
      <c r="C91" s="351">
        <v>0</v>
      </c>
      <c r="D91" s="352">
        <v>86288.6</v>
      </c>
      <c r="E91" s="33"/>
      <c r="H91" s="53" t="s">
        <v>146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2011-04-01T07:28:15Z</cp:lastPrinted>
  <dcterms:created xsi:type="dcterms:W3CDTF">2011-02-22T08:19:11Z</dcterms:created>
  <dcterms:modified xsi:type="dcterms:W3CDTF">2011-04-11T06:44:41Z</dcterms:modified>
  <cp:category/>
  <cp:version/>
  <cp:contentType/>
  <cp:contentStatus/>
</cp:coreProperties>
</file>