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130" activeTab="0"/>
  </bookViews>
  <sheets>
    <sheet name="List1" sheetId="1" r:id="rId1"/>
    <sheet name="List2" sheetId="2" r:id="rId2"/>
    <sheet name="List3" sheetId="3" r:id="rId3"/>
  </sheets>
  <definedNames>
    <definedName name="M">'List1'!$U:$U</definedName>
  </definedNames>
  <calcPr fullCalcOnLoad="1"/>
</workbook>
</file>

<file path=xl/sharedStrings.xml><?xml version="1.0" encoding="utf-8"?>
<sst xmlns="http://schemas.openxmlformats.org/spreadsheetml/2006/main" count="218" uniqueCount="94">
  <si>
    <t>Název daně</t>
  </si>
  <si>
    <t>měsíc</t>
  </si>
  <si>
    <t>Daň vybíraná srážkou</t>
  </si>
  <si>
    <t>leden</t>
  </si>
  <si>
    <t>únor</t>
  </si>
  <si>
    <t>březen</t>
  </si>
  <si>
    <t>Daň z přidané hodnoty</t>
  </si>
  <si>
    <t>Daň z příjmu PO</t>
  </si>
  <si>
    <t>Daň ze závislé činnosti</t>
  </si>
  <si>
    <t>duben</t>
  </si>
  <si>
    <t>celkem</t>
  </si>
  <si>
    <t>Celkem</t>
  </si>
  <si>
    <t>květen</t>
  </si>
  <si>
    <t xml:space="preserve">Daň z příjmu FO </t>
  </si>
  <si>
    <t>fin.pol. 1211</t>
  </si>
  <si>
    <t>fin.pol. 1112</t>
  </si>
  <si>
    <t>fin.pol. 1113</t>
  </si>
  <si>
    <t>fin.pol. 1511</t>
  </si>
  <si>
    <t>fin.pol. 1121</t>
  </si>
  <si>
    <t>fin.pol. 1111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</si>
  <si>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</si>
  <si>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</si>
  <si>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</si>
  <si>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</si>
  <si>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</si>
  <si>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</si>
  <si>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</si>
  <si>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prosinec </t>
  </si>
  <si>
    <t>(prvek č. 30)</t>
  </si>
  <si>
    <t>(prvek č. 47)</t>
  </si>
  <si>
    <t>(prvek č. 33)</t>
  </si>
  <si>
    <t>(prvek č. 29)</t>
  </si>
  <si>
    <t>(prvek č. 28)</t>
  </si>
  <si>
    <t>(prvek č. 31)</t>
  </si>
  <si>
    <t>(prvek č. 1244)</t>
  </si>
  <si>
    <t>Daň z nemovitých věcí</t>
  </si>
  <si>
    <r>
      <t xml:space="preserve">Celkové uvedené daňové příjmy k 31.12.2014  ve výši 370.014.106,56  Kč představují plnění na </t>
    </r>
    <r>
      <rPr>
        <b/>
        <sz val="11"/>
        <color indexed="8"/>
        <rFont val="Arial"/>
        <family val="2"/>
      </rPr>
      <t xml:space="preserve"> 93,20 % </t>
    </r>
    <r>
      <rPr>
        <sz val="11"/>
        <color indexed="8"/>
        <rFont val="Arial"/>
        <family val="2"/>
      </rPr>
      <t xml:space="preserve">upraveného  rozpočtu daňových příjmů na rok 2014, tj. 397.010.730,00 Kč. Celkové daňové příjmy k 31.12.2014 ve výši 409.858.685,22 Kč jsou  plněny na </t>
    </r>
    <r>
      <rPr>
        <b/>
        <sz val="11"/>
        <color indexed="8"/>
        <rFont val="Arial"/>
        <family val="2"/>
      </rPr>
      <t xml:space="preserve"> 103,24 %.</t>
    </r>
  </si>
  <si>
    <r>
      <t xml:space="preserve">Celkové uvedené daňové příjmy k 31.12.2013  ve výši 357.684.142,65 Kč představují plnění na </t>
    </r>
    <r>
      <rPr>
        <b/>
        <sz val="11"/>
        <color indexed="8"/>
        <rFont val="Arial"/>
        <family val="2"/>
      </rPr>
      <t>91,37</t>
    </r>
    <r>
      <rPr>
        <b/>
        <sz val="11"/>
        <color indexed="8"/>
        <rFont val="Arial"/>
        <family val="2"/>
      </rPr>
      <t xml:space="preserve"> % </t>
    </r>
    <r>
      <rPr>
        <sz val="11"/>
        <color indexed="8"/>
        <rFont val="Arial"/>
        <family val="2"/>
      </rPr>
      <t xml:space="preserve">upraveného rozpočtu daňových příjmů na rok 2013, tj. 391.449.320,00 Kč. Celkové daňové příjmy k 31.12.2013 ve výši 402.851.491,41 Kč jsou  plněny na </t>
    </r>
    <r>
      <rPr>
        <b/>
        <sz val="11"/>
        <color indexed="8"/>
        <rFont val="Arial"/>
        <family val="2"/>
      </rPr>
      <t>102,91 %.</t>
    </r>
  </si>
  <si>
    <r>
      <t xml:space="preserve">Celkové uvedené daňové příjmy k 31.12.2012  ve výši 315.544.694,69 Kč představují plnění na </t>
    </r>
    <r>
      <rPr>
        <b/>
        <sz val="11"/>
        <color indexed="8"/>
        <rFont val="Arial"/>
        <family val="2"/>
      </rPr>
      <t xml:space="preserve">87,30 % </t>
    </r>
    <r>
      <rPr>
        <sz val="11"/>
        <color indexed="8"/>
        <rFont val="Arial"/>
        <family val="2"/>
      </rPr>
      <t>upraveného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rozpočtu daňových příjmů na rok 2012, tj. 361.407.895,26 Kč. Celkové daňové příjmy k 31.12.2012 ve výši  356.702.310,48 Kč byly plněny na </t>
    </r>
    <r>
      <rPr>
        <b/>
        <sz val="11"/>
        <color indexed="8"/>
        <rFont val="Arial"/>
        <family val="2"/>
      </rPr>
      <t>98,69 %.</t>
    </r>
  </si>
  <si>
    <r>
      <t>Celkové uvedené daňové příjmy k 31.12.2015  ve výši 379.457.810,85  Kč představují plnění na</t>
    </r>
    <r>
      <rPr>
        <b/>
        <sz val="11"/>
        <color indexed="8"/>
        <rFont val="Arial"/>
        <family val="2"/>
      </rPr>
      <t xml:space="preserve"> 91,69</t>
    </r>
    <r>
      <rPr>
        <b/>
        <sz val="11"/>
        <color indexed="8"/>
        <rFont val="Arial"/>
        <family val="2"/>
      </rPr>
      <t xml:space="preserve"> % </t>
    </r>
    <r>
      <rPr>
        <sz val="11"/>
        <color indexed="8"/>
        <rFont val="Arial"/>
        <family val="2"/>
      </rPr>
      <t xml:space="preserve">upraveného  rozpočtu daňových příjmů na rok 2015, tj. 413.849.530,00 Kč. Celkové daňové příjmy k 31.12.2015 ve výši 424.052.880,22 Kč jsou  plněny na </t>
    </r>
    <r>
      <rPr>
        <b/>
        <sz val="11"/>
        <color indexed="8"/>
        <rFont val="Arial"/>
        <family val="2"/>
      </rPr>
      <t>102,47 %.</t>
    </r>
  </si>
  <si>
    <t>% 17/12</t>
  </si>
  <si>
    <t>% 17/13</t>
  </si>
  <si>
    <t>% 17/14</t>
  </si>
  <si>
    <t>% 17/16</t>
  </si>
  <si>
    <t>% 17/15</t>
  </si>
  <si>
    <t>fin.pol. 1382</t>
  </si>
  <si>
    <t>fin.pol. 1383</t>
  </si>
  <si>
    <t>Příjem z odvodu VHP a jiných tecnických herních zařízení</t>
  </si>
  <si>
    <t xml:space="preserve">Příjem z odvodu loterií a jiných podobných ker kromě VHP </t>
  </si>
  <si>
    <r>
      <t>Celkové uvedené daňové příjmy k 31.12.2016  ve výši 432.230.817,92 Kč představují plnění na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97,99 %</t>
    </r>
    <r>
      <rPr>
        <sz val="11"/>
        <color indexed="8"/>
        <rFont val="Arial"/>
        <family val="2"/>
      </rPr>
      <t xml:space="preserve"> upraveného  rozpočtu daňových příjmů na rok 2016, tj. 441.095.450,00 Kč. Celkové daňové příjmy k 31.12.2016 ve výši 492.578.941,26 Kč jsou plněny na </t>
    </r>
    <r>
      <rPr>
        <b/>
        <sz val="11"/>
        <color indexed="8"/>
        <rFont val="Arial"/>
        <family val="2"/>
      </rPr>
      <t>111,67 %.</t>
    </r>
  </si>
  <si>
    <t>Nová daň od r. 2017: Daň z hazardních her dle zák. č. 187/2016 Sb., o dani z hazardních her - 30 %</t>
  </si>
  <si>
    <t>Nová daň od r. 2017: Daň z hazardních her dle zák. č. 187/2016 Sb., o dani z hazardních her - 65 %</t>
  </si>
  <si>
    <t>% 18/17</t>
  </si>
  <si>
    <t>% 18/16</t>
  </si>
  <si>
    <t>% 18/15</t>
  </si>
  <si>
    <r>
      <t>Celkové uvedené daňové příjmy k 31.12.2017 ve výši 468.050.810,51 Kč představují plnění na</t>
    </r>
    <r>
      <rPr>
        <b/>
        <sz val="11"/>
        <color indexed="8"/>
        <rFont val="Arial"/>
        <family val="2"/>
      </rPr>
      <t xml:space="preserve"> 97,53</t>
    </r>
    <r>
      <rPr>
        <b/>
        <sz val="11"/>
        <color indexed="8"/>
        <rFont val="Arial"/>
        <family val="2"/>
      </rPr>
      <t xml:space="preserve"> %</t>
    </r>
    <r>
      <rPr>
        <sz val="11"/>
        <color indexed="8"/>
        <rFont val="Arial"/>
        <family val="2"/>
      </rPr>
      <t xml:space="preserve"> upraveného rozpočtu daňových příjmů na rok 2017, tj. 479.889.859,15 Kč. Celkové daňové příjmy k 31.12.2017 ve výši 535.622.645,45 Kč jsou plněny na </t>
    </r>
    <r>
      <rPr>
        <b/>
        <sz val="11"/>
        <color indexed="8"/>
        <rFont val="Arial"/>
        <family val="2"/>
      </rPr>
      <t>111,61 %.</t>
    </r>
  </si>
  <si>
    <t>% 19/18</t>
  </si>
  <si>
    <t>% 19/17</t>
  </si>
  <si>
    <t>% 19/16</t>
  </si>
  <si>
    <r>
      <rPr>
        <b/>
        <sz val="11"/>
        <color indexed="8"/>
        <rFont val="Calibri"/>
        <family val="2"/>
      </rPr>
      <t>Poznámka:</t>
    </r>
    <r>
      <rPr>
        <sz val="11"/>
        <color theme="1"/>
        <rFont val="Calibri"/>
        <family val="2"/>
      </rPr>
      <t xml:space="preserve"> 18. novela rozpočtové skladby č. 329/2018, účinná od 01.01.2019, bod novely č. 10: nová položka 1385 Dílčí daň z technických her. Na tuto položku se zařazuje dílčí daň z technických her podle zákonač. 187/2016 Sb., o dani z hazardních her, ve znění pozdějších předpisů (§ 3 odst. 1 písm. e) a § 5 zákona). Ostatní dílčí daně, které jsou součástí daně z hazardních her, se zařazují na položku 1381. Jedná se o sdílenou daň, kterou převádí Specializovaný finanční úřad s PBÚ 9822. Položka je zavedena z důvodu oddělení od jiných daní z hazardních her, protože má i odlišný výpočet (z technických her jde 65 % vybraných daní obcím, z vybraných daní z hazardních her jde obcím 30 % obcím).</t>
    </r>
  </si>
  <si>
    <r>
      <t xml:space="preserve">Celkové uvedené daňové příjmy k 31.12.2019 ve výši 550.231.894,67 Kč </t>
    </r>
    <r>
      <rPr>
        <sz val="11"/>
        <color indexed="10"/>
        <rFont val="Arial"/>
        <family val="2"/>
      </rPr>
      <t>(v porovnání s rokem 2018 ke stejnému datu jsou vyšší o částku 40.478.899,89  Kč)</t>
    </r>
    <r>
      <rPr>
        <sz val="11"/>
        <color indexed="8"/>
        <rFont val="Arial"/>
        <family val="2"/>
      </rPr>
      <t xml:space="preserve"> představují plnění na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89,08 % </t>
    </r>
    <r>
      <rPr>
        <sz val="11"/>
        <color indexed="8"/>
        <rFont val="Arial"/>
        <family val="2"/>
      </rPr>
      <t xml:space="preserve">upraveného </t>
    </r>
    <r>
      <rPr>
        <sz val="11"/>
        <color indexed="8"/>
        <rFont val="Arial"/>
        <family val="2"/>
      </rPr>
      <t>rozpočtu daňových příjmů na rok 2019, tj. 617.717.290,00 Kč. Celkové daňové příjmy k 31.12.2019 ve výši  623.067.451,91 Kč jsou plněny na</t>
    </r>
    <r>
      <rPr>
        <b/>
        <sz val="11"/>
        <color indexed="8"/>
        <rFont val="Arial"/>
        <family val="2"/>
      </rPr>
      <t xml:space="preserve"> 100,87 %</t>
    </r>
    <r>
      <rPr>
        <sz val="11"/>
        <color indexed="8"/>
        <rFont val="Arial"/>
        <family val="2"/>
      </rPr>
      <t>.</t>
    </r>
  </si>
  <si>
    <t>% 20/17</t>
  </si>
  <si>
    <t>% 20/18</t>
  </si>
  <si>
    <t>% 20/19</t>
  </si>
  <si>
    <t>(prvek č. 1239)</t>
  </si>
  <si>
    <r>
      <t>Celkové uvedené daňové příjmy k 31.12.2020 ve výši 513.108.866,45 Kč</t>
    </r>
    <r>
      <rPr>
        <sz val="11"/>
        <color indexed="17"/>
        <rFont val="Arial"/>
        <family val="2"/>
      </rPr>
      <t xml:space="preserve"> </t>
    </r>
    <r>
      <rPr>
        <sz val="11"/>
        <color indexed="10"/>
        <rFont val="Arial"/>
        <family val="2"/>
      </rPr>
      <t>(v porovnání s rokem 2019 ke stejnému datu jsou nižší o částku 37.123.028,22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83,73 % schváleného rozpočtu daňových příjmů na rok 2020, tj. 612.798.000,00 Kč a na  87,64 % upraveného rozpočtu daňových příjmů, tj. 585.471.374,24 Kč. Celkové daňové příjmy k 31.12.2020 ve výši 582.431.497,84 Kč jsou plněny na 95,04  % schváleného rozpočtu daňových příjmů na rok 2020 a na 99,48  % upraveného rozpočtu daňových příjmů na rok 2020.</t>
    </r>
  </si>
  <si>
    <t>% 21/20</t>
  </si>
  <si>
    <r>
      <t>Celkové uvedené daňové příjmy k 31.12.2018 ve výši 509.752.994,78 Kč představují plnění na</t>
    </r>
    <r>
      <rPr>
        <b/>
        <sz val="11"/>
        <color indexed="8"/>
        <rFont val="Arial"/>
        <family val="2"/>
      </rPr>
      <t xml:space="preserve"> 91,16</t>
    </r>
    <r>
      <rPr>
        <b/>
        <sz val="11"/>
        <color indexed="8"/>
        <rFont val="Arial"/>
        <family val="2"/>
      </rPr>
      <t xml:space="preserve"> % uprave</t>
    </r>
    <r>
      <rPr>
        <sz val="11"/>
        <color indexed="8"/>
        <rFont val="Arial"/>
        <family val="2"/>
      </rPr>
      <t>ného rozpočtu daňových příjmů na rok 2018, tj. 559.165.110,00 Kč. Celkové daňové příjmy k 31.12.2018 ve výši 582.764.370,95 Kč jsou plněny na</t>
    </r>
    <r>
      <rPr>
        <b/>
        <sz val="11"/>
        <color indexed="8"/>
        <rFont val="Arial"/>
        <family val="2"/>
      </rPr>
      <t xml:space="preserve"> 104,22 %</t>
    </r>
    <r>
      <rPr>
        <sz val="11"/>
        <color indexed="8"/>
        <rFont val="Arial"/>
        <family val="2"/>
      </rPr>
      <t>.</t>
    </r>
  </si>
  <si>
    <r>
      <t>Celkové uvedené daňové příjmy k 31.12.2021 ve výši 564.051.800,51 Kč</t>
    </r>
    <r>
      <rPr>
        <sz val="11"/>
        <color indexed="17"/>
        <rFont val="Arial"/>
        <family val="2"/>
      </rPr>
      <t xml:space="preserve"> </t>
    </r>
    <r>
      <rPr>
        <sz val="11"/>
        <color indexed="10"/>
        <rFont val="Arial"/>
        <family val="2"/>
      </rPr>
      <t>(v porovnání s rokem 2020 ke stejnému datu jsou vyšší o částku 50.942.934,06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100,81 % schváleného rozpočtu daňových příjmů na rok 2021, tj. 559.510.210,00 Kč a 99,09 % upraveného rozpočtu daňových příjmů na rok 2021, tj. 569.238.940,00 Kč. Celkové daňové příjmy k 31.12.2021 ve výši 640.642.630,93 Kč jsou plněny na 114,50 % schváleného a 112,54 % upraveného rozpočtu daňových příjmů na rok 2021.</t>
    </r>
  </si>
  <si>
    <t>%22/21</t>
  </si>
  <si>
    <r>
      <t>Celkové uvedené daňové příjmy k 31.12.2022 ve výši 652.761.751,25 Kč</t>
    </r>
    <r>
      <rPr>
        <sz val="11"/>
        <color indexed="17"/>
        <rFont val="Arial"/>
        <family val="2"/>
      </rPr>
      <t xml:space="preserve"> </t>
    </r>
    <r>
      <rPr>
        <sz val="11"/>
        <color indexed="10"/>
        <rFont val="Arial"/>
        <family val="2"/>
      </rPr>
      <t>(v porovnání s rokem 2021 ke stejnému datu jsou vyšší o částku 88.709.950,74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98,25 % schváleného rozpočtu daňových příjmů na rok 2022, tj. 664.413.500,00 Kč a 96,20% upraveného rozpočtu daňových příjmů na rok 2022, tj. 678.538.915,26 Kč. Celkové daňové příjmy k 31.12.2022 ve výši 731.806.033,41 Kč Kč jsou plněny na 110,14% schváleného  rozpočtu daňových příjmů  a na 107,85% upraveného rozpočtu daňových příjmů na rok 2022.</t>
    </r>
  </si>
  <si>
    <t>%22/23</t>
  </si>
  <si>
    <t>%23/24</t>
  </si>
  <si>
    <t>Rozpočet na rok 2024:</t>
  </si>
  <si>
    <t>do 3/2019 prvek č.3966; do 12/2023 prvek č. 4634</t>
  </si>
  <si>
    <t>(prvek č. 6170)</t>
  </si>
  <si>
    <t>"Daň z tech. her neprovozovaných prostřednictvím internetu"</t>
  </si>
  <si>
    <t>"Daň z hazardních her neprovozovaných prostřednictvím internetu"</t>
  </si>
  <si>
    <t>(Prvek č. 6169)</t>
  </si>
  <si>
    <t>fin.pol. 1386</t>
  </si>
  <si>
    <t>do 12/2023 prvek č. 3923 fin.pol. 1381</t>
  </si>
  <si>
    <t>fin.pol. 1387</t>
  </si>
  <si>
    <t>29.000.000,00 Kč</t>
  </si>
  <si>
    <t>72.000.000,00 Kč</t>
  </si>
  <si>
    <t>373.910.000,00 Kč</t>
  </si>
  <si>
    <t>12.240.000,00 Kč</t>
  </si>
  <si>
    <t>191.000.000,00 Kč</t>
  </si>
  <si>
    <t>126.000.000,00 Kč</t>
  </si>
  <si>
    <t>9.350.000,00 Kč</t>
  </si>
  <si>
    <t xml:space="preserve">Rozpočet na rok 2024: </t>
  </si>
  <si>
    <t>10.000.000,00 Kč</t>
  </si>
  <si>
    <t>Daňové příjmy v letech 2012 - 2024</t>
  </si>
  <si>
    <r>
      <t>Celkové uvedené daňové příjmy k 31.5.2024 ve výši 253.353.179,66 Kč</t>
    </r>
    <r>
      <rPr>
        <sz val="11"/>
        <rFont val="Arial"/>
        <family val="2"/>
      </rPr>
      <t xml:space="preserve"> (</t>
    </r>
    <r>
      <rPr>
        <sz val="11"/>
        <color indexed="10"/>
        <rFont val="Arial"/>
        <family val="2"/>
      </rPr>
      <t>v porovnání s rokem 2023 ke stejnému datu jsou vyšší o 1.465.343,17 Kč</t>
    </r>
    <r>
      <rPr>
        <sz val="11"/>
        <color indexed="10"/>
        <rFont val="Arial"/>
        <family val="2"/>
      </rPr>
      <t xml:space="preserve">) </t>
    </r>
    <r>
      <rPr>
        <sz val="11"/>
        <rFont val="Arial"/>
        <family val="2"/>
      </rPr>
      <t>představují plnění na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27,52% schváleného rozpočtu daňových příjmů na rok 2024, tj. 920.703.500,00 Kč. Celkové daňové příjmy k 31.5.2024 ve výši 283.984.006,00 Kč jsou plněny na 30,84% schváleného rozpočtu.</t>
    </r>
  </si>
  <si>
    <t xml:space="preserve">Zpracovala dne 04.06.2024  a za správnost odpovídá: Věra Kroužecká v. r.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</si>
</sst>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1"/>
      <color indexed="17"/>
      <name val="Arial"/>
      <family val="2"/>
    </font>
    <font>
      <sz val="11"/>
      <color indexed="3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5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1" xfId="0" applyFont="1" applyBorder="1" applyAlignment="1">
      <alignment/>
    </xf>
    <xf numFmtId="0" fontId="0" fillId="0" borderId="0" xfId="0" applyFont="1" applyAlignment="1">
      <alignment/>
    </xf>
    <xf numFmtId="0" fontId="53" fillId="0" borderId="11" xfId="0" applyFont="1" applyBorder="1" applyAlignment="1">
      <alignment/>
    </xf>
    <xf numFmtId="4" fontId="51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 vertical="top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4" fontId="54" fillId="0" borderId="16" xfId="0" applyNumberFormat="1" applyFont="1" applyBorder="1" applyAlignment="1">
      <alignment/>
    </xf>
    <xf numFmtId="0" fontId="55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4" fontId="54" fillId="0" borderId="13" xfId="0" applyNumberFormat="1" applyFont="1" applyBorder="1" applyAlignment="1">
      <alignment/>
    </xf>
    <xf numFmtId="8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4" fontId="51" fillId="0" borderId="16" xfId="0" applyNumberFormat="1" applyFont="1" applyBorder="1" applyAlignment="1">
      <alignment/>
    </xf>
    <xf numFmtId="4" fontId="51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54" fillId="0" borderId="18" xfId="0" applyFont="1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0" fontId="35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35" fillId="0" borderId="12" xfId="0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1" fillId="0" borderId="17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51" fillId="0" borderId="13" xfId="0" applyNumberFormat="1" applyFont="1" applyBorder="1" applyAlignment="1">
      <alignment vertical="center"/>
    </xf>
    <xf numFmtId="4" fontId="54" fillId="0" borderId="12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4" fontId="54" fillId="0" borderId="13" xfId="0" applyNumberFormat="1" applyFont="1" applyBorder="1" applyAlignment="1">
      <alignment vertical="center"/>
    </xf>
    <xf numFmtId="4" fontId="54" fillId="0" borderId="16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/>
    </xf>
    <xf numFmtId="4" fontId="5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6" fillId="0" borderId="14" xfId="0" applyFont="1" applyBorder="1" applyAlignment="1">
      <alignment/>
    </xf>
    <xf numFmtId="4" fontId="51" fillId="0" borderId="10" xfId="0" applyNumberFormat="1" applyFont="1" applyFill="1" applyBorder="1" applyAlignment="1">
      <alignment vertical="center"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51" fillId="0" borderId="12" xfId="0" applyNumberFormat="1" applyFont="1" applyBorder="1" applyAlignment="1">
      <alignment horizontal="center" vertical="center"/>
    </xf>
    <xf numFmtId="4" fontId="57" fillId="0" borderId="0" xfId="0" applyNumberFormat="1" applyFont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54" fillId="0" borderId="20" xfId="0" applyNumberFormat="1" applyFont="1" applyBorder="1" applyAlignment="1">
      <alignment/>
    </xf>
    <xf numFmtId="4" fontId="54" fillId="0" borderId="21" xfId="0" applyNumberFormat="1" applyFont="1" applyBorder="1" applyAlignment="1">
      <alignment/>
    </xf>
    <xf numFmtId="4" fontId="51" fillId="0" borderId="22" xfId="0" applyNumberFormat="1" applyFont="1" applyBorder="1" applyAlignment="1">
      <alignment/>
    </xf>
    <xf numFmtId="4" fontId="51" fillId="0" borderId="23" xfId="0" applyNumberFormat="1" applyFont="1" applyBorder="1" applyAlignment="1">
      <alignment/>
    </xf>
    <xf numFmtId="4" fontId="51" fillId="0" borderId="24" xfId="0" applyNumberFormat="1" applyFont="1" applyBorder="1" applyAlignment="1">
      <alignment/>
    </xf>
    <xf numFmtId="4" fontId="51" fillId="0" borderId="25" xfId="0" applyNumberFormat="1" applyFont="1" applyBorder="1" applyAlignment="1">
      <alignment/>
    </xf>
    <xf numFmtId="4" fontId="51" fillId="0" borderId="20" xfId="0" applyNumberFormat="1" applyFont="1" applyBorder="1" applyAlignment="1">
      <alignment/>
    </xf>
    <xf numFmtId="4" fontId="54" fillId="0" borderId="2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6" fillId="0" borderId="18" xfId="0" applyFont="1" applyBorder="1" applyAlignment="1">
      <alignment/>
    </xf>
    <xf numFmtId="0" fontId="55" fillId="0" borderId="11" xfId="0" applyFont="1" applyBorder="1" applyAlignment="1">
      <alignment horizontal="left" vertical="top" wrapText="1"/>
    </xf>
    <xf numFmtId="0" fontId="58" fillId="0" borderId="0" xfId="0" applyFont="1" applyAlignment="1">
      <alignment horizontal="left" vertical="center" wrapText="1"/>
    </xf>
    <xf numFmtId="0" fontId="0" fillId="0" borderId="11" xfId="0" applyBorder="1" applyAlignment="1">
      <alignment/>
    </xf>
    <xf numFmtId="0" fontId="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50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4" fontId="51" fillId="0" borderId="26" xfId="0" applyNumberFormat="1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 vertical="center"/>
    </xf>
    <xf numFmtId="4" fontId="51" fillId="0" borderId="10" xfId="0" applyNumberFormat="1" applyFont="1" applyBorder="1" applyAlignment="1">
      <alignment horizontal="right" vertical="center"/>
    </xf>
    <xf numFmtId="4" fontId="51" fillId="0" borderId="17" xfId="0" applyNumberFormat="1" applyFont="1" applyBorder="1" applyAlignment="1">
      <alignment horizontal="right" vertical="center"/>
    </xf>
    <xf numFmtId="4" fontId="51" fillId="0" borderId="13" xfId="0" applyNumberFormat="1" applyFont="1" applyBorder="1" applyAlignment="1">
      <alignment horizontal="right" vertical="center"/>
    </xf>
    <xf numFmtId="4" fontId="54" fillId="0" borderId="12" xfId="0" applyNumberFormat="1" applyFont="1" applyBorder="1" applyAlignment="1">
      <alignment horizontal="right" vertical="center"/>
    </xf>
    <xf numFmtId="4" fontId="51" fillId="0" borderId="10" xfId="0" applyNumberFormat="1" applyFont="1" applyFill="1" applyBorder="1" applyAlignment="1">
      <alignment horizontal="right" vertical="center"/>
    </xf>
    <xf numFmtId="4" fontId="51" fillId="0" borderId="10" xfId="0" applyNumberFormat="1" applyFont="1" applyBorder="1" applyAlignment="1">
      <alignment horizontal="right"/>
    </xf>
    <xf numFmtId="4" fontId="54" fillId="0" borderId="12" xfId="0" applyNumberFormat="1" applyFont="1" applyBorder="1" applyAlignment="1">
      <alignment horizontal="right"/>
    </xf>
    <xf numFmtId="4" fontId="54" fillId="0" borderId="13" xfId="0" applyNumberFormat="1" applyFont="1" applyBorder="1" applyAlignment="1">
      <alignment horizontal="right" vertical="center"/>
    </xf>
    <xf numFmtId="4" fontId="54" fillId="0" borderId="16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" fontId="51" fillId="0" borderId="18" xfId="0" applyNumberFormat="1" applyFont="1" applyBorder="1" applyAlignment="1">
      <alignment/>
    </xf>
    <xf numFmtId="4" fontId="51" fillId="0" borderId="27" xfId="0" applyNumberFormat="1" applyFont="1" applyBorder="1" applyAlignment="1">
      <alignment/>
    </xf>
    <xf numFmtId="0" fontId="0" fillId="0" borderId="16" xfId="0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58" fillId="0" borderId="0" xfId="0" applyNumberFormat="1" applyFont="1" applyAlignment="1">
      <alignment wrapText="1"/>
    </xf>
    <xf numFmtId="0" fontId="58" fillId="0" borderId="0" xfId="0" applyNumberFormat="1" applyFont="1" applyAlignment="1">
      <alignment horizontal="left" vertical="center" wrapText="1"/>
    </xf>
    <xf numFmtId="0" fontId="58" fillId="0" borderId="0" xfId="0" applyFont="1" applyAlignment="1">
      <alignment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8"/>
  <sheetViews>
    <sheetView tabSelected="1" zoomScale="70" zoomScaleNormal="70" zoomScalePageLayoutView="0" workbookViewId="0" topLeftCell="A1">
      <selection activeCell="I157" sqref="I157"/>
    </sheetView>
  </sheetViews>
  <sheetFormatPr defaultColWidth="9.140625" defaultRowHeight="15"/>
  <cols>
    <col min="1" max="1" width="53.57421875" style="0" customWidth="1"/>
    <col min="2" max="2" width="9.28125" style="0" customWidth="1"/>
    <col min="3" max="4" width="16.7109375" style="0" customWidth="1"/>
    <col min="5" max="5" width="17.28125" style="8" bestFit="1" customWidth="1"/>
    <col min="6" max="8" width="16.7109375" style="8" bestFit="1" customWidth="1"/>
    <col min="9" max="9" width="16.7109375" style="0" bestFit="1" customWidth="1"/>
    <col min="10" max="10" width="17.421875" style="0" customWidth="1"/>
    <col min="11" max="11" width="16.421875" style="0" customWidth="1"/>
    <col min="12" max="13" width="16.00390625" style="0" customWidth="1"/>
    <col min="14" max="14" width="15.8515625" style="0" customWidth="1"/>
    <col min="15" max="15" width="15.8515625" style="87" customWidth="1"/>
    <col min="16" max="22" width="18.140625" style="0" customWidth="1"/>
    <col min="23" max="23" width="17.8515625" style="0" customWidth="1"/>
    <col min="24" max="24" width="18.140625" style="0" customWidth="1"/>
    <col min="25" max="26" width="17.8515625" style="0" customWidth="1"/>
    <col min="27" max="27" width="18.421875" style="0" customWidth="1"/>
    <col min="28" max="28" width="19.140625" style="0" customWidth="1"/>
    <col min="29" max="30" width="17.8515625" style="0" customWidth="1"/>
    <col min="31" max="33" width="17.8515625" style="73" customWidth="1"/>
  </cols>
  <sheetData>
    <row r="1" spans="1:2" ht="21" customHeight="1">
      <c r="A1" s="3" t="s">
        <v>91</v>
      </c>
      <c r="B1" s="4"/>
    </row>
    <row r="2" ht="15.75" customHeight="1" thickBot="1"/>
    <row r="3" spans="1:33" s="1" customFormat="1" ht="18" customHeight="1" thickBot="1">
      <c r="A3" s="58" t="s">
        <v>0</v>
      </c>
      <c r="B3" s="59" t="s">
        <v>1</v>
      </c>
      <c r="C3" s="60">
        <v>2012</v>
      </c>
      <c r="D3" s="60">
        <v>2013</v>
      </c>
      <c r="E3" s="61">
        <v>2014</v>
      </c>
      <c r="F3" s="61">
        <v>2015</v>
      </c>
      <c r="G3" s="61">
        <v>2016</v>
      </c>
      <c r="H3" s="61">
        <v>2017</v>
      </c>
      <c r="I3" s="62">
        <v>2018</v>
      </c>
      <c r="J3" s="62">
        <v>2019</v>
      </c>
      <c r="K3" s="62">
        <v>2020</v>
      </c>
      <c r="L3" s="62">
        <v>2021</v>
      </c>
      <c r="M3" s="62">
        <v>2022</v>
      </c>
      <c r="N3" s="62">
        <v>2023</v>
      </c>
      <c r="O3" s="62">
        <v>2024</v>
      </c>
      <c r="P3" s="109" t="s">
        <v>40</v>
      </c>
      <c r="Q3" s="109" t="s">
        <v>41</v>
      </c>
      <c r="R3" s="109" t="s">
        <v>42</v>
      </c>
      <c r="S3" s="109" t="s">
        <v>44</v>
      </c>
      <c r="T3" s="109" t="s">
        <v>43</v>
      </c>
      <c r="U3" s="109" t="s">
        <v>54</v>
      </c>
      <c r="V3" s="109" t="s">
        <v>53</v>
      </c>
      <c r="W3" s="110" t="s">
        <v>52</v>
      </c>
      <c r="X3" s="109" t="s">
        <v>58</v>
      </c>
      <c r="Y3" s="109" t="s">
        <v>57</v>
      </c>
      <c r="Z3" s="110" t="s">
        <v>56</v>
      </c>
      <c r="AA3" s="109" t="s">
        <v>61</v>
      </c>
      <c r="AB3" s="109" t="s">
        <v>62</v>
      </c>
      <c r="AC3" s="110" t="s">
        <v>63</v>
      </c>
      <c r="AD3" s="110" t="s">
        <v>66</v>
      </c>
      <c r="AE3" s="81" t="s">
        <v>69</v>
      </c>
      <c r="AF3" s="107" t="s">
        <v>71</v>
      </c>
      <c r="AG3" s="108" t="s">
        <v>72</v>
      </c>
    </row>
    <row r="4" spans="1:33" ht="15.75" customHeight="1">
      <c r="A4" s="27"/>
      <c r="B4" s="28"/>
      <c r="C4" s="28"/>
      <c r="D4" s="28"/>
      <c r="E4" s="12"/>
      <c r="F4" s="12"/>
      <c r="G4" s="12"/>
      <c r="H4" s="12"/>
      <c r="I4" s="29"/>
      <c r="J4" s="29"/>
      <c r="K4" s="29"/>
      <c r="L4" s="29"/>
      <c r="M4" s="29"/>
      <c r="N4" s="29"/>
      <c r="O4" s="88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67"/>
      <c r="AD4" s="67"/>
      <c r="AE4" s="82"/>
      <c r="AF4" s="103"/>
      <c r="AG4" s="103"/>
    </row>
    <row r="5" spans="1:33" ht="15.75">
      <c r="A5" s="5" t="s">
        <v>2</v>
      </c>
      <c r="B5" s="26" t="s">
        <v>3</v>
      </c>
      <c r="C5" s="2">
        <v>560549.05</v>
      </c>
      <c r="D5" s="2">
        <v>668182.48</v>
      </c>
      <c r="E5" s="2">
        <v>603956.98</v>
      </c>
      <c r="F5" s="2">
        <v>759139.08</v>
      </c>
      <c r="G5" s="2">
        <v>651538.29</v>
      </c>
      <c r="H5" s="2">
        <v>679348.46</v>
      </c>
      <c r="I5" s="44">
        <v>631775.67</v>
      </c>
      <c r="J5" s="44">
        <v>853188.31</v>
      </c>
      <c r="K5" s="44">
        <v>905205.22</v>
      </c>
      <c r="L5" s="44">
        <v>1077184.59</v>
      </c>
      <c r="M5" s="44">
        <v>1248933.99</v>
      </c>
      <c r="N5" s="44">
        <v>1969261.53</v>
      </c>
      <c r="O5" s="89">
        <v>2184939.51</v>
      </c>
      <c r="P5" s="2">
        <f aca="true" t="shared" si="0" ref="P5:P17">SUM(H5/C5*100)</f>
        <v>121.19340136246772</v>
      </c>
      <c r="Q5" s="2">
        <f aca="true" t="shared" si="1" ref="Q5:Q17">SUM(H5/D5*100)</f>
        <v>101.67109739243688</v>
      </c>
      <c r="R5" s="2">
        <f aca="true" t="shared" si="2" ref="R5:R17">SUM(H5/E5*100)</f>
        <v>112.48292221078395</v>
      </c>
      <c r="S5" s="2">
        <f aca="true" t="shared" si="3" ref="S5:S17">SUM(H5/F5*100)</f>
        <v>89.48932783173275</v>
      </c>
      <c r="T5" s="2">
        <f aca="true" t="shared" si="4" ref="T5:T17">SUM(H5/G5*100)</f>
        <v>104.26838612969316</v>
      </c>
      <c r="U5" s="2">
        <f aca="true" t="shared" si="5" ref="U5:U17">SUM(I5/F5*100)</f>
        <v>83.22265137502868</v>
      </c>
      <c r="V5" s="2">
        <f aca="true" t="shared" si="6" ref="V5:V17">SUM(I5/G5*100)</f>
        <v>96.96677535252763</v>
      </c>
      <c r="W5" s="2">
        <f aca="true" t="shared" si="7" ref="W5:W17">SUM(I5/H5*100)</f>
        <v>92.99729184636705</v>
      </c>
      <c r="X5" s="2">
        <f aca="true" t="shared" si="8" ref="X5:X17">SUM(J5/G5*100)</f>
        <v>130.94983412256553</v>
      </c>
      <c r="Y5" s="2">
        <f aca="true" t="shared" si="9" ref="Y5:Y17">SUM(J5/H5*100)</f>
        <v>125.58920204220381</v>
      </c>
      <c r="Z5" s="2">
        <f aca="true" t="shared" si="10" ref="Z5:Z17">SUM(J5/I5*100)</f>
        <v>135.0460852663098</v>
      </c>
      <c r="AA5" s="2">
        <f aca="true" t="shared" si="11" ref="AA5:AA17">SUM(K5/H5*100)</f>
        <v>133.24608404941404</v>
      </c>
      <c r="AB5" s="2">
        <f aca="true" t="shared" si="12" ref="AB5:AB17">SUM(K5/I5*100)</f>
        <v>143.2795314830658</v>
      </c>
      <c r="AC5" s="68">
        <f aca="true" t="shared" si="13" ref="AC5:AC17">SUM(K5/J5*100)</f>
        <v>106.09676778154635</v>
      </c>
      <c r="AD5" s="68">
        <f aca="true" t="shared" si="14" ref="AD5:AD17">SUM(L5/K5*100)</f>
        <v>118.99893705871472</v>
      </c>
      <c r="AE5" s="68">
        <f aca="true" t="shared" si="15" ref="AE5:AG20">SUM(M5/L5*100)</f>
        <v>115.94428676332996</v>
      </c>
      <c r="AF5" s="2">
        <f t="shared" si="15"/>
        <v>157.6753892333413</v>
      </c>
      <c r="AG5" s="2">
        <f t="shared" si="15"/>
        <v>110.95222634039877</v>
      </c>
    </row>
    <row r="6" spans="1:33" ht="15.75">
      <c r="A6" s="5" t="s">
        <v>16</v>
      </c>
      <c r="B6" s="26" t="s">
        <v>4</v>
      </c>
      <c r="C6" s="2">
        <v>1187955.65</v>
      </c>
      <c r="D6" s="2">
        <v>1268658.98</v>
      </c>
      <c r="E6" s="2">
        <v>1205434.39</v>
      </c>
      <c r="F6" s="2">
        <v>1133395.54</v>
      </c>
      <c r="G6" s="2">
        <v>1004098.4</v>
      </c>
      <c r="H6" s="2">
        <v>872660.64</v>
      </c>
      <c r="I6" s="44">
        <v>943150.83</v>
      </c>
      <c r="J6" s="44">
        <v>981625.39</v>
      </c>
      <c r="K6" s="44">
        <v>1062613.02</v>
      </c>
      <c r="L6" s="44">
        <v>1165304.31</v>
      </c>
      <c r="M6" s="44">
        <v>1471468.69</v>
      </c>
      <c r="N6" s="44">
        <v>2031708.74</v>
      </c>
      <c r="O6" s="89">
        <v>2224759.25</v>
      </c>
      <c r="P6" s="2">
        <f t="shared" si="0"/>
        <v>73.45902517488764</v>
      </c>
      <c r="Q6" s="2">
        <f t="shared" si="1"/>
        <v>68.78606889299755</v>
      </c>
      <c r="R6" s="2">
        <f t="shared" si="2"/>
        <v>72.39387288428034</v>
      </c>
      <c r="S6" s="2">
        <f t="shared" si="3"/>
        <v>76.99524210232907</v>
      </c>
      <c r="T6" s="2">
        <f t="shared" si="4"/>
        <v>86.9098725782254</v>
      </c>
      <c r="U6" s="2">
        <f t="shared" si="5"/>
        <v>83.21462337852502</v>
      </c>
      <c r="V6" s="2">
        <f t="shared" si="6"/>
        <v>93.93011979702386</v>
      </c>
      <c r="W6" s="2">
        <f t="shared" si="7"/>
        <v>108.07761766360862</v>
      </c>
      <c r="X6" s="2">
        <f t="shared" si="8"/>
        <v>97.76187174484095</v>
      </c>
      <c r="Y6" s="2">
        <f t="shared" si="9"/>
        <v>112.48649761492624</v>
      </c>
      <c r="Z6" s="2">
        <f t="shared" si="10"/>
        <v>104.07936448510576</v>
      </c>
      <c r="AA6" s="2">
        <f t="shared" si="11"/>
        <v>121.76703878841148</v>
      </c>
      <c r="AB6" s="2">
        <f t="shared" si="12"/>
        <v>112.66628689708094</v>
      </c>
      <c r="AC6" s="68">
        <f t="shared" si="13"/>
        <v>108.25036015011796</v>
      </c>
      <c r="AD6" s="68">
        <f t="shared" si="14"/>
        <v>109.66403460781989</v>
      </c>
      <c r="AE6" s="68">
        <f t="shared" si="15"/>
        <v>126.27334142443874</v>
      </c>
      <c r="AF6" s="2">
        <f t="shared" si="15"/>
        <v>138.07352842825355</v>
      </c>
      <c r="AG6" s="2">
        <f t="shared" si="15"/>
        <v>109.50187919160106</v>
      </c>
    </row>
    <row r="7" spans="1:33" ht="15.75">
      <c r="A7" s="5"/>
      <c r="B7" s="26" t="s">
        <v>5</v>
      </c>
      <c r="C7" s="2">
        <v>364552.02</v>
      </c>
      <c r="D7" s="2">
        <v>394174.21</v>
      </c>
      <c r="E7" s="2">
        <v>448692.47</v>
      </c>
      <c r="F7" s="2">
        <v>471123.46</v>
      </c>
      <c r="G7" s="2">
        <v>514919.13</v>
      </c>
      <c r="H7" s="2">
        <v>466611.74</v>
      </c>
      <c r="I7" s="44">
        <v>528188.29</v>
      </c>
      <c r="J7" s="44">
        <v>608931.05</v>
      </c>
      <c r="K7" s="44">
        <v>732178.15</v>
      </c>
      <c r="L7" s="44">
        <v>810402.73</v>
      </c>
      <c r="M7" s="44">
        <v>1006815.55</v>
      </c>
      <c r="N7" s="44">
        <v>1592180.16</v>
      </c>
      <c r="O7" s="89">
        <v>1887331.31</v>
      </c>
      <c r="P7" s="2">
        <f t="shared" si="0"/>
        <v>127.99592771423951</v>
      </c>
      <c r="Q7" s="2">
        <f t="shared" si="1"/>
        <v>118.37703435747355</v>
      </c>
      <c r="R7" s="2">
        <f t="shared" si="2"/>
        <v>103.99366407909632</v>
      </c>
      <c r="S7" s="2">
        <f t="shared" si="3"/>
        <v>99.04234868711484</v>
      </c>
      <c r="T7" s="2">
        <f t="shared" si="4"/>
        <v>90.61845109541764</v>
      </c>
      <c r="U7" s="2">
        <f t="shared" si="5"/>
        <v>112.11250019262467</v>
      </c>
      <c r="V7" s="2">
        <f t="shared" si="6"/>
        <v>102.57694057705721</v>
      </c>
      <c r="W7" s="2">
        <f t="shared" si="7"/>
        <v>113.19652823137285</v>
      </c>
      <c r="X7" s="2">
        <f t="shared" si="8"/>
        <v>118.25760872391749</v>
      </c>
      <c r="Y7" s="2">
        <f t="shared" si="9"/>
        <v>130.50058491884496</v>
      </c>
      <c r="Z7" s="2">
        <f t="shared" si="10"/>
        <v>115.28673799262002</v>
      </c>
      <c r="AA7" s="2">
        <f t="shared" si="11"/>
        <v>156.91378660982684</v>
      </c>
      <c r="AB7" s="2">
        <f t="shared" si="12"/>
        <v>138.62067067030205</v>
      </c>
      <c r="AC7" s="68">
        <f t="shared" si="13"/>
        <v>120.23991057772467</v>
      </c>
      <c r="AD7" s="68">
        <f t="shared" si="14"/>
        <v>110.68381786591146</v>
      </c>
      <c r="AE7" s="68">
        <f t="shared" si="15"/>
        <v>124.23644599519056</v>
      </c>
      <c r="AF7" s="2">
        <f t="shared" si="15"/>
        <v>158.1402035357916</v>
      </c>
      <c r="AG7" s="2">
        <f t="shared" si="15"/>
        <v>118.53754728359385</v>
      </c>
    </row>
    <row r="8" spans="1:33" ht="15.75">
      <c r="A8" s="5"/>
      <c r="B8" s="26" t="s">
        <v>9</v>
      </c>
      <c r="C8" s="2">
        <v>383647.24</v>
      </c>
      <c r="D8" s="2">
        <v>434288.2</v>
      </c>
      <c r="E8" s="2">
        <v>537686.74</v>
      </c>
      <c r="F8" s="2">
        <v>550214.8</v>
      </c>
      <c r="G8" s="2">
        <v>630249.56</v>
      </c>
      <c r="H8" s="2">
        <v>540088.96</v>
      </c>
      <c r="I8" s="44">
        <v>989828.85</v>
      </c>
      <c r="J8" s="44">
        <v>716386.88</v>
      </c>
      <c r="K8" s="44">
        <v>704237.6</v>
      </c>
      <c r="L8" s="44">
        <v>964981.39</v>
      </c>
      <c r="M8" s="44">
        <v>1177096.14</v>
      </c>
      <c r="N8" s="44">
        <v>1687992.88</v>
      </c>
      <c r="O8" s="89">
        <v>1648297.94</v>
      </c>
      <c r="P8" s="2">
        <f t="shared" si="0"/>
        <v>140.77749132249718</v>
      </c>
      <c r="Q8" s="2">
        <f t="shared" si="1"/>
        <v>124.36187766556861</v>
      </c>
      <c r="R8" s="2">
        <f t="shared" si="2"/>
        <v>100.44676943307176</v>
      </c>
      <c r="S8" s="2">
        <f t="shared" si="3"/>
        <v>98.15965691944308</v>
      </c>
      <c r="T8" s="2">
        <f t="shared" si="4"/>
        <v>85.69446046102752</v>
      </c>
      <c r="U8" s="2">
        <f t="shared" si="5"/>
        <v>179.89862322860088</v>
      </c>
      <c r="V8" s="2">
        <f t="shared" si="6"/>
        <v>157.05347735585883</v>
      </c>
      <c r="W8" s="2">
        <f t="shared" si="7"/>
        <v>183.2714466150169</v>
      </c>
      <c r="X8" s="2">
        <f t="shared" si="8"/>
        <v>113.66717653876664</v>
      </c>
      <c r="Y8" s="2">
        <f t="shared" si="9"/>
        <v>132.64238543220733</v>
      </c>
      <c r="Z8" s="2">
        <f t="shared" si="10"/>
        <v>72.3748231828159</v>
      </c>
      <c r="AA8" s="2">
        <f t="shared" si="11"/>
        <v>130.39288934919168</v>
      </c>
      <c r="AB8" s="2">
        <f t="shared" si="12"/>
        <v>71.14741098928366</v>
      </c>
      <c r="AC8" s="68">
        <f t="shared" si="13"/>
        <v>98.30408954446513</v>
      </c>
      <c r="AD8" s="68">
        <f t="shared" si="14"/>
        <v>137.02497424164798</v>
      </c>
      <c r="AE8" s="68">
        <f t="shared" si="15"/>
        <v>121.98122701620181</v>
      </c>
      <c r="AF8" s="2">
        <f t="shared" si="15"/>
        <v>143.40314462334402</v>
      </c>
      <c r="AG8" s="2">
        <f t="shared" si="15"/>
        <v>97.64839410934009</v>
      </c>
    </row>
    <row r="9" spans="1:33" ht="15.75" customHeight="1">
      <c r="A9" s="5" t="s">
        <v>73</v>
      </c>
      <c r="B9" s="26" t="s">
        <v>12</v>
      </c>
      <c r="C9" s="2">
        <v>517075.41</v>
      </c>
      <c r="D9" s="2">
        <v>532253.89</v>
      </c>
      <c r="E9" s="2">
        <v>587833.08</v>
      </c>
      <c r="F9" s="2">
        <v>618302.99</v>
      </c>
      <c r="G9" s="2">
        <v>589642.96</v>
      </c>
      <c r="H9" s="2">
        <v>623114.05</v>
      </c>
      <c r="I9" s="44">
        <v>745052.31</v>
      </c>
      <c r="J9" s="44">
        <v>829048.48</v>
      </c>
      <c r="K9" s="44">
        <v>786376.56</v>
      </c>
      <c r="L9" s="44">
        <v>974633.04</v>
      </c>
      <c r="M9" s="44">
        <v>1332697.63</v>
      </c>
      <c r="N9" s="44">
        <v>1825654.82</v>
      </c>
      <c r="O9" s="89">
        <v>1993220.9</v>
      </c>
      <c r="P9" s="2">
        <f t="shared" si="0"/>
        <v>120.50738401967327</v>
      </c>
      <c r="Q9" s="2">
        <f t="shared" si="1"/>
        <v>117.07083061431453</v>
      </c>
      <c r="R9" s="2">
        <f t="shared" si="2"/>
        <v>106.00186876179205</v>
      </c>
      <c r="S9" s="2">
        <f t="shared" si="3"/>
        <v>100.77810718657531</v>
      </c>
      <c r="T9" s="2">
        <f t="shared" si="4"/>
        <v>105.67650125085868</v>
      </c>
      <c r="U9" s="2">
        <f t="shared" si="5"/>
        <v>120.49954828780629</v>
      </c>
      <c r="V9" s="2">
        <f t="shared" si="6"/>
        <v>126.35651751018958</v>
      </c>
      <c r="W9" s="2">
        <f t="shared" si="7"/>
        <v>119.56917196779627</v>
      </c>
      <c r="X9" s="2">
        <f t="shared" si="8"/>
        <v>140.60177704826663</v>
      </c>
      <c r="Y9" s="2">
        <f t="shared" si="9"/>
        <v>133.04923552919402</v>
      </c>
      <c r="Z9" s="2">
        <f t="shared" si="10"/>
        <v>111.27386209969605</v>
      </c>
      <c r="AA9" s="2">
        <f t="shared" si="11"/>
        <v>126.2010638341408</v>
      </c>
      <c r="AB9" s="2">
        <f t="shared" si="12"/>
        <v>105.546489749156</v>
      </c>
      <c r="AC9" s="68">
        <f t="shared" si="13"/>
        <v>94.85290413897147</v>
      </c>
      <c r="AD9" s="68">
        <f t="shared" si="14"/>
        <v>123.93973696265819</v>
      </c>
      <c r="AE9" s="68">
        <f t="shared" si="15"/>
        <v>136.73840053688306</v>
      </c>
      <c r="AF9" s="2">
        <f t="shared" si="15"/>
        <v>136.9894249755663</v>
      </c>
      <c r="AG9" s="2">
        <f t="shared" si="15"/>
        <v>109.17840974998767</v>
      </c>
    </row>
    <row r="10" spans="1:33" ht="15.75">
      <c r="A10" s="5" t="s">
        <v>82</v>
      </c>
      <c r="B10" s="26" t="s">
        <v>20</v>
      </c>
      <c r="C10" s="2">
        <v>434408.04</v>
      </c>
      <c r="D10" s="2">
        <v>530526.11</v>
      </c>
      <c r="E10" s="2">
        <v>621488.07</v>
      </c>
      <c r="F10" s="2">
        <v>667646.68</v>
      </c>
      <c r="G10" s="2">
        <v>715705.02</v>
      </c>
      <c r="H10" s="2">
        <v>774520.76</v>
      </c>
      <c r="I10" s="44">
        <v>872231.81</v>
      </c>
      <c r="J10" s="44">
        <v>979696.52</v>
      </c>
      <c r="K10" s="44">
        <v>903517.52</v>
      </c>
      <c r="L10" s="44">
        <v>1346616.87</v>
      </c>
      <c r="M10" s="44">
        <v>1458940.24</v>
      </c>
      <c r="N10" s="44">
        <v>2101739.54</v>
      </c>
      <c r="O10" s="89"/>
      <c r="P10" s="2">
        <f t="shared" si="0"/>
        <v>178.29337596974494</v>
      </c>
      <c r="Q10" s="2">
        <f t="shared" si="1"/>
        <v>145.991072899315</v>
      </c>
      <c r="R10" s="2">
        <f t="shared" si="2"/>
        <v>124.62359253332089</v>
      </c>
      <c r="S10" s="2">
        <f t="shared" si="3"/>
        <v>116.00758053645978</v>
      </c>
      <c r="T10" s="2">
        <f t="shared" si="4"/>
        <v>108.21787445336068</v>
      </c>
      <c r="U10" s="2">
        <f t="shared" si="5"/>
        <v>130.64272408274388</v>
      </c>
      <c r="V10" s="2">
        <f t="shared" si="6"/>
        <v>121.87029371402203</v>
      </c>
      <c r="W10" s="2">
        <f t="shared" si="7"/>
        <v>112.61567862945341</v>
      </c>
      <c r="X10" s="2">
        <f t="shared" si="8"/>
        <v>136.8855174440442</v>
      </c>
      <c r="Y10" s="2">
        <f t="shared" si="9"/>
        <v>126.49067276130856</v>
      </c>
      <c r="Z10" s="2">
        <f t="shared" si="10"/>
        <v>112.32065934398791</v>
      </c>
      <c r="AA10" s="2">
        <f t="shared" si="11"/>
        <v>116.65504227414122</v>
      </c>
      <c r="AB10" s="2">
        <f t="shared" si="12"/>
        <v>103.5868572598837</v>
      </c>
      <c r="AC10" s="68">
        <f t="shared" si="13"/>
        <v>92.22422470174743</v>
      </c>
      <c r="AD10" s="68">
        <f t="shared" si="14"/>
        <v>149.04158914372795</v>
      </c>
      <c r="AE10" s="68">
        <f t="shared" si="15"/>
        <v>108.34115274376444</v>
      </c>
      <c r="AF10" s="2">
        <f t="shared" si="15"/>
        <v>144.05933035338035</v>
      </c>
      <c r="AG10" s="2">
        <f t="shared" si="15"/>
        <v>0</v>
      </c>
    </row>
    <row r="11" spans="1:33" ht="15.75">
      <c r="A11" s="7" t="s">
        <v>28</v>
      </c>
      <c r="B11" s="26" t="s">
        <v>21</v>
      </c>
      <c r="C11" s="2">
        <v>589156.4</v>
      </c>
      <c r="D11" s="2">
        <v>576744.97</v>
      </c>
      <c r="E11" s="2">
        <v>790626.54</v>
      </c>
      <c r="F11" s="2">
        <v>902486.85</v>
      </c>
      <c r="G11" s="2">
        <v>901486.55</v>
      </c>
      <c r="H11" s="2">
        <v>872131.48</v>
      </c>
      <c r="I11" s="44">
        <v>1078917.3</v>
      </c>
      <c r="J11" s="44">
        <v>1238234.88</v>
      </c>
      <c r="K11" s="44">
        <v>1061619.08</v>
      </c>
      <c r="L11" s="44">
        <v>1460135.73</v>
      </c>
      <c r="M11" s="44">
        <v>1878592.93</v>
      </c>
      <c r="N11" s="44">
        <v>2567332.92</v>
      </c>
      <c r="O11" s="89"/>
      <c r="P11" s="2">
        <f t="shared" si="0"/>
        <v>148.03055351685902</v>
      </c>
      <c r="Q11" s="2">
        <f t="shared" si="1"/>
        <v>151.2161397783842</v>
      </c>
      <c r="R11" s="2">
        <f t="shared" si="2"/>
        <v>110.30890513743694</v>
      </c>
      <c r="S11" s="2">
        <f t="shared" si="3"/>
        <v>96.6364750910221</v>
      </c>
      <c r="T11" s="2">
        <f t="shared" si="4"/>
        <v>96.7437040519351</v>
      </c>
      <c r="U11" s="2">
        <f t="shared" si="5"/>
        <v>119.54936517911592</v>
      </c>
      <c r="V11" s="2">
        <f t="shared" si="6"/>
        <v>119.68201855035996</v>
      </c>
      <c r="W11" s="2">
        <f t="shared" si="7"/>
        <v>123.71039513445841</v>
      </c>
      <c r="X11" s="2">
        <f t="shared" si="8"/>
        <v>137.3547813885853</v>
      </c>
      <c r="Y11" s="2">
        <f t="shared" si="9"/>
        <v>141.97800542642952</v>
      </c>
      <c r="Z11" s="2">
        <f t="shared" si="10"/>
        <v>114.76643112498056</v>
      </c>
      <c r="AA11" s="2">
        <f t="shared" si="11"/>
        <v>121.72695337175539</v>
      </c>
      <c r="AB11" s="2">
        <f t="shared" si="12"/>
        <v>98.39670566038751</v>
      </c>
      <c r="AC11" s="68">
        <f t="shared" si="13"/>
        <v>85.73648644108621</v>
      </c>
      <c r="AD11" s="68">
        <f t="shared" si="14"/>
        <v>137.53857268654212</v>
      </c>
      <c r="AE11" s="68">
        <f t="shared" si="15"/>
        <v>128.65878776899734</v>
      </c>
      <c r="AF11" s="2">
        <f t="shared" si="15"/>
        <v>136.66254562131243</v>
      </c>
      <c r="AG11" s="2">
        <f t="shared" si="15"/>
        <v>0</v>
      </c>
    </row>
    <row r="12" spans="1:33" ht="15.75">
      <c r="A12" s="5"/>
      <c r="B12" s="26" t="s">
        <v>22</v>
      </c>
      <c r="C12" s="2">
        <v>677979.44</v>
      </c>
      <c r="D12" s="2">
        <v>617838.03</v>
      </c>
      <c r="E12" s="2">
        <v>801915.78</v>
      </c>
      <c r="F12" s="2">
        <v>842799.74</v>
      </c>
      <c r="G12" s="2">
        <v>875717.18</v>
      </c>
      <c r="H12" s="2">
        <v>895378.03</v>
      </c>
      <c r="I12" s="44">
        <v>1111426.01</v>
      </c>
      <c r="J12" s="44">
        <v>1152770.27</v>
      </c>
      <c r="K12" s="44">
        <v>1062564.35</v>
      </c>
      <c r="L12" s="44">
        <v>1246435.75</v>
      </c>
      <c r="M12" s="44">
        <v>2001063.55</v>
      </c>
      <c r="N12" s="44">
        <v>2481106.53</v>
      </c>
      <c r="O12" s="89"/>
      <c r="P12" s="2">
        <f t="shared" si="0"/>
        <v>132.06566116518226</v>
      </c>
      <c r="Q12" s="2">
        <f t="shared" si="1"/>
        <v>144.92115838191444</v>
      </c>
      <c r="R12" s="2">
        <f t="shared" si="2"/>
        <v>111.65487103895124</v>
      </c>
      <c r="S12" s="2">
        <f t="shared" si="3"/>
        <v>106.23852707880523</v>
      </c>
      <c r="T12" s="2">
        <f t="shared" si="4"/>
        <v>102.24511411321176</v>
      </c>
      <c r="U12" s="2">
        <f t="shared" si="5"/>
        <v>131.87308410892487</v>
      </c>
      <c r="V12" s="2">
        <f t="shared" si="6"/>
        <v>126.91609064926645</v>
      </c>
      <c r="W12" s="2">
        <f t="shared" si="7"/>
        <v>124.12924739732559</v>
      </c>
      <c r="X12" s="2">
        <f t="shared" si="8"/>
        <v>131.637279286904</v>
      </c>
      <c r="Y12" s="2">
        <f t="shared" si="9"/>
        <v>128.74676744078698</v>
      </c>
      <c r="Z12" s="2">
        <f t="shared" si="10"/>
        <v>103.71992913860275</v>
      </c>
      <c r="AA12" s="2">
        <f t="shared" si="11"/>
        <v>118.6721490139757</v>
      </c>
      <c r="AB12" s="2">
        <f t="shared" si="12"/>
        <v>95.6036965519639</v>
      </c>
      <c r="AC12" s="68">
        <f t="shared" si="13"/>
        <v>92.17485718121445</v>
      </c>
      <c r="AD12" s="68">
        <f t="shared" si="14"/>
        <v>117.3044954877321</v>
      </c>
      <c r="AE12" s="68">
        <f t="shared" si="15"/>
        <v>160.5428558993113</v>
      </c>
      <c r="AF12" s="2">
        <f t="shared" si="15"/>
        <v>123.98939204104735</v>
      </c>
      <c r="AG12" s="2">
        <f t="shared" si="15"/>
        <v>0</v>
      </c>
    </row>
    <row r="13" spans="1:33" ht="15.75">
      <c r="A13" s="5"/>
      <c r="B13" s="26" t="s">
        <v>23</v>
      </c>
      <c r="C13" s="2">
        <v>583629.36</v>
      </c>
      <c r="D13" s="2">
        <v>619070</v>
      </c>
      <c r="E13" s="2">
        <v>841372.18</v>
      </c>
      <c r="F13" s="2">
        <v>833365.41</v>
      </c>
      <c r="G13" s="2">
        <v>974381.97</v>
      </c>
      <c r="H13" s="2">
        <v>957382.15</v>
      </c>
      <c r="I13" s="44">
        <v>1023266.27</v>
      </c>
      <c r="J13" s="44">
        <v>1102876.25</v>
      </c>
      <c r="K13" s="44">
        <v>1206728.64</v>
      </c>
      <c r="L13" s="44">
        <v>1694695.59</v>
      </c>
      <c r="M13" s="44">
        <v>1871465.46</v>
      </c>
      <c r="N13" s="44">
        <v>3287150.11</v>
      </c>
      <c r="O13" s="89"/>
      <c r="P13" s="2">
        <f t="shared" si="0"/>
        <v>164.0394085040547</v>
      </c>
      <c r="Q13" s="2">
        <f t="shared" si="1"/>
        <v>154.64844847917036</v>
      </c>
      <c r="R13" s="2">
        <f t="shared" si="2"/>
        <v>113.78818705415242</v>
      </c>
      <c r="S13" s="2">
        <f t="shared" si="3"/>
        <v>114.8814359837661</v>
      </c>
      <c r="T13" s="2">
        <f t="shared" si="4"/>
        <v>98.25532280733808</v>
      </c>
      <c r="U13" s="2">
        <f t="shared" si="5"/>
        <v>122.78722607409395</v>
      </c>
      <c r="V13" s="2">
        <f t="shared" si="6"/>
        <v>105.01695449065012</v>
      </c>
      <c r="W13" s="2">
        <f t="shared" si="7"/>
        <v>106.8816950472703</v>
      </c>
      <c r="X13" s="2">
        <f t="shared" si="8"/>
        <v>113.18725961236741</v>
      </c>
      <c r="Y13" s="2">
        <f t="shared" si="9"/>
        <v>115.19707673680777</v>
      </c>
      <c r="Z13" s="2">
        <f t="shared" si="10"/>
        <v>107.7799867281856</v>
      </c>
      <c r="AA13" s="2">
        <f t="shared" si="11"/>
        <v>126.04461447291449</v>
      </c>
      <c r="AB13" s="2">
        <f t="shared" si="12"/>
        <v>117.9290938613661</v>
      </c>
      <c r="AC13" s="68">
        <f t="shared" si="13"/>
        <v>109.41650434488909</v>
      </c>
      <c r="AD13" s="68">
        <f t="shared" si="14"/>
        <v>140.43717318253093</v>
      </c>
      <c r="AE13" s="68">
        <f t="shared" si="15"/>
        <v>110.43077417815195</v>
      </c>
      <c r="AF13" s="2">
        <f t="shared" si="15"/>
        <v>175.6457802860011</v>
      </c>
      <c r="AG13" s="2">
        <f t="shared" si="15"/>
        <v>0</v>
      </c>
    </row>
    <row r="14" spans="1:33" ht="15.75">
      <c r="A14" s="5"/>
      <c r="B14" s="26" t="s">
        <v>24</v>
      </c>
      <c r="C14" s="2">
        <v>492917.09</v>
      </c>
      <c r="D14" s="2">
        <v>601395.76</v>
      </c>
      <c r="E14" s="2">
        <v>710539.36</v>
      </c>
      <c r="F14" s="2">
        <v>708286.53</v>
      </c>
      <c r="G14" s="2">
        <v>784426.02</v>
      </c>
      <c r="H14" s="2">
        <v>792393.68</v>
      </c>
      <c r="I14" s="44">
        <v>990019.35</v>
      </c>
      <c r="J14" s="44">
        <v>1082872.13</v>
      </c>
      <c r="K14" s="44">
        <v>1045013.82</v>
      </c>
      <c r="L14" s="44">
        <v>1316326.76</v>
      </c>
      <c r="M14" s="44">
        <v>1476995.87</v>
      </c>
      <c r="N14" s="44">
        <v>2049905.23</v>
      </c>
      <c r="O14" s="89"/>
      <c r="P14" s="2">
        <f t="shared" si="0"/>
        <v>160.7559762231007</v>
      </c>
      <c r="Q14" s="2">
        <f t="shared" si="1"/>
        <v>131.7591065158158</v>
      </c>
      <c r="R14" s="2">
        <f t="shared" si="2"/>
        <v>111.52002613901644</v>
      </c>
      <c r="S14" s="2">
        <f t="shared" si="3"/>
        <v>111.87473521485718</v>
      </c>
      <c r="T14" s="2">
        <f t="shared" si="4"/>
        <v>101.0157312221744</v>
      </c>
      <c r="U14" s="2">
        <f t="shared" si="5"/>
        <v>139.7766734318666</v>
      </c>
      <c r="V14" s="2">
        <f t="shared" si="6"/>
        <v>126.2093970314753</v>
      </c>
      <c r="W14" s="2">
        <f t="shared" si="7"/>
        <v>124.94033899917021</v>
      </c>
      <c r="X14" s="2">
        <f t="shared" si="8"/>
        <v>138.04643170811696</v>
      </c>
      <c r="Y14" s="2">
        <f t="shared" si="9"/>
        <v>136.65835017765409</v>
      </c>
      <c r="Z14" s="2">
        <f t="shared" si="10"/>
        <v>109.37888537229095</v>
      </c>
      <c r="AA14" s="2">
        <f t="shared" si="11"/>
        <v>131.88063539325552</v>
      </c>
      <c r="AB14" s="2">
        <f t="shared" si="12"/>
        <v>105.5548883968783</v>
      </c>
      <c r="AC14" s="68">
        <f t="shared" si="13"/>
        <v>96.50389838733776</v>
      </c>
      <c r="AD14" s="68">
        <f t="shared" si="14"/>
        <v>125.96261741304053</v>
      </c>
      <c r="AE14" s="68">
        <f t="shared" si="15"/>
        <v>112.2058682450549</v>
      </c>
      <c r="AF14" s="2">
        <f t="shared" si="15"/>
        <v>138.78882613260114</v>
      </c>
      <c r="AG14" s="2">
        <f t="shared" si="15"/>
        <v>0</v>
      </c>
    </row>
    <row r="15" spans="1:33" ht="15.75">
      <c r="A15" s="5"/>
      <c r="B15" s="26" t="s">
        <v>25</v>
      </c>
      <c r="C15" s="2">
        <v>577882.13</v>
      </c>
      <c r="D15" s="2">
        <v>587504.68</v>
      </c>
      <c r="E15" s="2">
        <v>581752.99</v>
      </c>
      <c r="F15" s="2">
        <v>681018.53</v>
      </c>
      <c r="G15" s="2">
        <v>675636.2</v>
      </c>
      <c r="H15" s="2">
        <v>734826.65</v>
      </c>
      <c r="I15" s="44">
        <v>841378.34</v>
      </c>
      <c r="J15" s="44">
        <v>938849.45</v>
      </c>
      <c r="K15" s="44">
        <v>983271.44</v>
      </c>
      <c r="L15" s="44">
        <v>1131614.42</v>
      </c>
      <c r="M15" s="44">
        <v>1625416.81</v>
      </c>
      <c r="N15" s="44">
        <v>2212069.35</v>
      </c>
      <c r="O15" s="89"/>
      <c r="P15" s="2">
        <f t="shared" si="0"/>
        <v>127.15856951658984</v>
      </c>
      <c r="Q15" s="2">
        <f t="shared" si="1"/>
        <v>125.07588024660501</v>
      </c>
      <c r="R15" s="2">
        <f t="shared" si="2"/>
        <v>126.31248358517246</v>
      </c>
      <c r="S15" s="2">
        <f t="shared" si="3"/>
        <v>107.90112421757452</v>
      </c>
      <c r="T15" s="2">
        <f t="shared" si="4"/>
        <v>108.76069843504538</v>
      </c>
      <c r="U15" s="2">
        <f t="shared" si="5"/>
        <v>123.54705532021279</v>
      </c>
      <c r="V15" s="2">
        <f t="shared" si="6"/>
        <v>124.53126993491468</v>
      </c>
      <c r="W15" s="2">
        <f t="shared" si="7"/>
        <v>114.50024845995989</v>
      </c>
      <c r="X15" s="2">
        <f t="shared" si="8"/>
        <v>138.95783707267313</v>
      </c>
      <c r="Y15" s="2">
        <f t="shared" si="9"/>
        <v>127.76475240793184</v>
      </c>
      <c r="Z15" s="2">
        <f t="shared" si="10"/>
        <v>111.58469446693861</v>
      </c>
      <c r="AA15" s="2">
        <f t="shared" si="11"/>
        <v>133.80998634167662</v>
      </c>
      <c r="AB15" s="2">
        <f t="shared" si="12"/>
        <v>116.86436330176981</v>
      </c>
      <c r="AC15" s="68">
        <f t="shared" si="13"/>
        <v>104.73153496548355</v>
      </c>
      <c r="AD15" s="68">
        <f t="shared" si="14"/>
        <v>115.08667637087069</v>
      </c>
      <c r="AE15" s="68">
        <f t="shared" si="15"/>
        <v>143.636982816108</v>
      </c>
      <c r="AF15" s="2">
        <f t="shared" si="15"/>
        <v>136.0924371146377</v>
      </c>
      <c r="AG15" s="2">
        <f t="shared" si="15"/>
        <v>0</v>
      </c>
    </row>
    <row r="16" spans="1:33" ht="16.5" thickBot="1">
      <c r="A16" s="15"/>
      <c r="B16" s="30" t="s">
        <v>26</v>
      </c>
      <c r="C16" s="25">
        <v>413995.31</v>
      </c>
      <c r="D16" s="25">
        <v>476668.45</v>
      </c>
      <c r="E16" s="25">
        <v>600837.11</v>
      </c>
      <c r="F16" s="25">
        <v>667853.97</v>
      </c>
      <c r="G16" s="25">
        <v>649132.84</v>
      </c>
      <c r="H16" s="25">
        <v>653224.15</v>
      </c>
      <c r="I16" s="45">
        <v>751512.93</v>
      </c>
      <c r="J16" s="45">
        <v>868136.75</v>
      </c>
      <c r="K16" s="45">
        <v>483152.02</v>
      </c>
      <c r="L16" s="45">
        <v>1233493.63</v>
      </c>
      <c r="M16" s="45">
        <v>1886349.34</v>
      </c>
      <c r="N16" s="45">
        <v>2128222.2</v>
      </c>
      <c r="O16" s="90"/>
      <c r="P16" s="25">
        <f t="shared" si="0"/>
        <v>157.7853985833801</v>
      </c>
      <c r="Q16" s="25">
        <f t="shared" si="1"/>
        <v>137.03951876823396</v>
      </c>
      <c r="R16" s="25">
        <f t="shared" si="2"/>
        <v>108.71900871768723</v>
      </c>
      <c r="S16" s="25">
        <f t="shared" si="3"/>
        <v>97.80942830960487</v>
      </c>
      <c r="T16" s="25">
        <f t="shared" si="4"/>
        <v>100.63027315025381</v>
      </c>
      <c r="U16" s="25">
        <f t="shared" si="5"/>
        <v>112.526534805206</v>
      </c>
      <c r="V16" s="25">
        <f t="shared" si="6"/>
        <v>115.7718241461948</v>
      </c>
      <c r="W16" s="25">
        <f t="shared" si="7"/>
        <v>115.04671558759732</v>
      </c>
      <c r="X16" s="25">
        <f t="shared" si="8"/>
        <v>133.73791872862265</v>
      </c>
      <c r="Y16" s="25">
        <f t="shared" si="9"/>
        <v>132.90028392244838</v>
      </c>
      <c r="Z16" s="25">
        <f t="shared" si="10"/>
        <v>115.51853805096871</v>
      </c>
      <c r="AA16" s="25">
        <f t="shared" si="11"/>
        <v>73.96420049687386</v>
      </c>
      <c r="AB16" s="25">
        <f t="shared" si="12"/>
        <v>64.29057980412924</v>
      </c>
      <c r="AC16" s="69">
        <f t="shared" si="13"/>
        <v>55.65390706014922</v>
      </c>
      <c r="AD16" s="69">
        <f t="shared" si="14"/>
        <v>255.30135008025007</v>
      </c>
      <c r="AE16" s="69">
        <f t="shared" si="15"/>
        <v>152.9273677724627</v>
      </c>
      <c r="AF16" s="25">
        <f t="shared" si="15"/>
        <v>112.82227288822335</v>
      </c>
      <c r="AG16" s="25">
        <f t="shared" si="15"/>
        <v>0</v>
      </c>
    </row>
    <row r="17" spans="1:33" ht="16.5" thickBot="1">
      <c r="A17" s="31"/>
      <c r="B17" s="32" t="s">
        <v>10</v>
      </c>
      <c r="C17" s="10">
        <f aca="true" t="shared" si="16" ref="C17:O17">SUM(C5:C16)</f>
        <v>6783747.14</v>
      </c>
      <c r="D17" s="10">
        <f t="shared" si="16"/>
        <v>7307305.76</v>
      </c>
      <c r="E17" s="10">
        <f t="shared" si="16"/>
        <v>8332135.69</v>
      </c>
      <c r="F17" s="10">
        <f t="shared" si="16"/>
        <v>8835633.58</v>
      </c>
      <c r="G17" s="10">
        <f t="shared" si="16"/>
        <v>8966934.120000001</v>
      </c>
      <c r="H17" s="64">
        <f t="shared" si="16"/>
        <v>8861680.75</v>
      </c>
      <c r="I17" s="46">
        <f t="shared" si="16"/>
        <v>10506747.959999999</v>
      </c>
      <c r="J17" s="46">
        <f t="shared" si="16"/>
        <v>11352616.36</v>
      </c>
      <c r="K17" s="46">
        <f t="shared" si="16"/>
        <v>10936477.42</v>
      </c>
      <c r="L17" s="46">
        <f t="shared" si="16"/>
        <v>14421824.809999999</v>
      </c>
      <c r="M17" s="46">
        <f t="shared" si="16"/>
        <v>18435836.200000003</v>
      </c>
      <c r="N17" s="46">
        <f t="shared" si="16"/>
        <v>25934324.009999998</v>
      </c>
      <c r="O17" s="64">
        <f t="shared" si="16"/>
        <v>9938548.91</v>
      </c>
      <c r="P17" s="13">
        <f t="shared" si="0"/>
        <v>130.63105931156508</v>
      </c>
      <c r="Q17" s="13">
        <f t="shared" si="1"/>
        <v>121.27151977831019</v>
      </c>
      <c r="R17" s="11">
        <f t="shared" si="2"/>
        <v>106.35545410806913</v>
      </c>
      <c r="S17" s="11">
        <f t="shared" si="3"/>
        <v>100.2947968559828</v>
      </c>
      <c r="T17" s="11">
        <f t="shared" si="4"/>
        <v>98.82620560615872</v>
      </c>
      <c r="U17" s="11">
        <f t="shared" si="5"/>
        <v>118.91335086351553</v>
      </c>
      <c r="V17" s="11">
        <f t="shared" si="6"/>
        <v>117.17213285380976</v>
      </c>
      <c r="W17" s="11">
        <f t="shared" si="7"/>
        <v>118.56382842498586</v>
      </c>
      <c r="X17" s="11">
        <f t="shared" si="8"/>
        <v>126.60532806501759</v>
      </c>
      <c r="Y17" s="11">
        <f t="shared" si="9"/>
        <v>128.10906508903517</v>
      </c>
      <c r="Z17" s="65">
        <f t="shared" si="10"/>
        <v>108.05071562790205</v>
      </c>
      <c r="AA17" s="72">
        <f t="shared" si="11"/>
        <v>123.41312814727613</v>
      </c>
      <c r="AB17" s="11">
        <f t="shared" si="12"/>
        <v>104.09003301150854</v>
      </c>
      <c r="AC17" s="71">
        <f t="shared" si="13"/>
        <v>96.33442259648419</v>
      </c>
      <c r="AD17" s="71">
        <f t="shared" si="14"/>
        <v>131.86901281052522</v>
      </c>
      <c r="AE17" s="83">
        <f t="shared" si="15"/>
        <v>127.83289523262489</v>
      </c>
      <c r="AF17" s="104">
        <f t="shared" si="15"/>
        <v>140.6734347639734</v>
      </c>
      <c r="AG17" s="105">
        <f t="shared" si="15"/>
        <v>38.321989445985956</v>
      </c>
    </row>
    <row r="18" spans="1:33" ht="14.25" customHeight="1">
      <c r="A18" s="16"/>
      <c r="B18" s="28"/>
      <c r="C18" s="12"/>
      <c r="D18" s="12"/>
      <c r="E18" s="12"/>
      <c r="F18" s="12"/>
      <c r="G18" s="12"/>
      <c r="H18" s="12"/>
      <c r="I18" s="47"/>
      <c r="J18" s="47"/>
      <c r="K18" s="47"/>
      <c r="L18" s="47"/>
      <c r="M18" s="47"/>
      <c r="N18" s="47"/>
      <c r="O18" s="9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67"/>
      <c r="AD18" s="67"/>
      <c r="AE18" s="82"/>
      <c r="AF18" s="103"/>
      <c r="AG18" s="12"/>
    </row>
    <row r="19" spans="1:33" ht="15.75">
      <c r="A19" s="5" t="s">
        <v>35</v>
      </c>
      <c r="B19" s="26" t="s">
        <v>3</v>
      </c>
      <c r="C19" s="2">
        <v>74172.23</v>
      </c>
      <c r="D19" s="2">
        <v>86274.7</v>
      </c>
      <c r="E19" s="2">
        <v>0</v>
      </c>
      <c r="F19" s="2">
        <v>241440.35</v>
      </c>
      <c r="G19" s="2">
        <v>48575.67</v>
      </c>
      <c r="H19" s="2">
        <v>241805.98</v>
      </c>
      <c r="I19" s="44">
        <v>211851.13</v>
      </c>
      <c r="J19" s="44">
        <v>262440.85</v>
      </c>
      <c r="K19" s="44">
        <v>145074.79</v>
      </c>
      <c r="L19" s="44">
        <v>134002.03</v>
      </c>
      <c r="M19" s="44">
        <v>274792.89</v>
      </c>
      <c r="N19" s="44">
        <v>1118677.53</v>
      </c>
      <c r="O19" s="89">
        <v>381301.03</v>
      </c>
      <c r="P19" s="2">
        <f aca="true" t="shared" si="17" ref="P19:P31">SUM(H19/C19*100)</f>
        <v>326.0060807124176</v>
      </c>
      <c r="Q19" s="2">
        <f aca="true" t="shared" si="18" ref="Q19:Q31">SUM(H19/D19*100)</f>
        <v>280.27449530395353</v>
      </c>
      <c r="R19" s="2" t="e">
        <f aca="true" t="shared" si="19" ref="R19:R31">SUM(H19/E19*100)</f>
        <v>#DIV/0!</v>
      </c>
      <c r="S19" s="2">
        <f aca="true" t="shared" si="20" ref="S19:S31">SUM(H19/F19*100)</f>
        <v>100.15143699054445</v>
      </c>
      <c r="T19" s="2">
        <f aca="true" t="shared" si="21" ref="T19:T31">SUM(H19/G19*100)</f>
        <v>497.79237218961674</v>
      </c>
      <c r="U19" s="2">
        <f aca="true" t="shared" si="22" ref="U19:U31">SUM(I19/F19*100)</f>
        <v>87.7447079578869</v>
      </c>
      <c r="V19" s="2">
        <f aca="true" t="shared" si="23" ref="V19:V31">SUM(I19/G19*100)</f>
        <v>436.12600711426114</v>
      </c>
      <c r="W19" s="2">
        <f aca="true" t="shared" si="24" ref="W19:W31">SUM(I19/H19*100)</f>
        <v>87.61203093488425</v>
      </c>
      <c r="X19" s="2">
        <f aca="true" t="shared" si="25" ref="X19:X31">SUM(J19/G19*100)</f>
        <v>540.2722185818538</v>
      </c>
      <c r="Y19" s="2">
        <f aca="true" t="shared" si="26" ref="Y19:Y31">SUM(J19/H19*100)</f>
        <v>108.53364751359746</v>
      </c>
      <c r="Z19" s="2">
        <f aca="true" t="shared" si="27" ref="Z19:Z31">SUM(J19/I19*100)</f>
        <v>123.87984430387506</v>
      </c>
      <c r="AA19" s="2">
        <f aca="true" t="shared" si="28" ref="AA19:AA31">SUM(K19/H19*100)</f>
        <v>59.99636154573184</v>
      </c>
      <c r="AB19" s="2">
        <f aca="true" t="shared" si="29" ref="AB19:AB31">SUM(K19/I19*100)</f>
        <v>68.47959224951975</v>
      </c>
      <c r="AC19" s="68">
        <f aca="true" t="shared" si="30" ref="AC19:AC31">SUM(K19/J19*100)</f>
        <v>55.27904287766178</v>
      </c>
      <c r="AD19" s="68">
        <f aca="true" t="shared" si="31" ref="AD19:AD31">SUM(L19/K19*100)</f>
        <v>92.3675505578881</v>
      </c>
      <c r="AE19" s="68">
        <f aca="true" t="shared" si="32" ref="AE19:AG34">SUM(M19/L19*100)</f>
        <v>205.06621429541033</v>
      </c>
      <c r="AF19" s="2">
        <f t="shared" si="32"/>
        <v>407.09842601822777</v>
      </c>
      <c r="AG19" s="2">
        <f t="shared" si="15"/>
        <v>34.0849815764155</v>
      </c>
    </row>
    <row r="20" spans="1:33" ht="15.75">
      <c r="A20" s="5" t="s">
        <v>17</v>
      </c>
      <c r="B20" s="26" t="s">
        <v>4</v>
      </c>
      <c r="C20" s="2">
        <v>89358</v>
      </c>
      <c r="D20" s="2">
        <v>2754.99</v>
      </c>
      <c r="E20" s="2">
        <v>21150.89</v>
      </c>
      <c r="F20" s="2">
        <v>17180.45</v>
      </c>
      <c r="G20" s="2">
        <v>19304.28</v>
      </c>
      <c r="H20" s="2">
        <v>0</v>
      </c>
      <c r="I20" s="44">
        <v>41370.64</v>
      </c>
      <c r="J20" s="44">
        <v>62675.78</v>
      </c>
      <c r="K20" s="44">
        <v>120303.66</v>
      </c>
      <c r="L20" s="44">
        <v>37123.68</v>
      </c>
      <c r="M20" s="44">
        <v>309739.85</v>
      </c>
      <c r="N20" s="44">
        <v>42560.39</v>
      </c>
      <c r="O20" s="89">
        <v>29783.99</v>
      </c>
      <c r="P20" s="2">
        <f t="shared" si="17"/>
        <v>0</v>
      </c>
      <c r="Q20" s="2">
        <f t="shared" si="18"/>
        <v>0</v>
      </c>
      <c r="R20" s="2">
        <f t="shared" si="19"/>
        <v>0</v>
      </c>
      <c r="S20" s="2">
        <f t="shared" si="20"/>
        <v>0</v>
      </c>
      <c r="T20" s="2">
        <f t="shared" si="21"/>
        <v>0</v>
      </c>
      <c r="U20" s="2">
        <f t="shared" si="22"/>
        <v>240.80067751426765</v>
      </c>
      <c r="V20" s="2">
        <f t="shared" si="23"/>
        <v>214.3081223438533</v>
      </c>
      <c r="W20" s="2" t="e">
        <f t="shared" si="24"/>
        <v>#DIV/0!</v>
      </c>
      <c r="X20" s="2">
        <f t="shared" si="25"/>
        <v>324.6729740762152</v>
      </c>
      <c r="Y20" s="2" t="e">
        <f t="shared" si="26"/>
        <v>#DIV/0!</v>
      </c>
      <c r="Z20" s="2">
        <f t="shared" si="27"/>
        <v>151.49821225874194</v>
      </c>
      <c r="AA20" s="2" t="e">
        <f t="shared" si="28"/>
        <v>#DIV/0!</v>
      </c>
      <c r="AB20" s="2">
        <f t="shared" si="29"/>
        <v>290.79477619877287</v>
      </c>
      <c r="AC20" s="68">
        <f t="shared" si="30"/>
        <v>191.94601168106723</v>
      </c>
      <c r="AD20" s="68">
        <f t="shared" si="31"/>
        <v>30.85831303885518</v>
      </c>
      <c r="AE20" s="68">
        <f t="shared" si="32"/>
        <v>834.3457599031129</v>
      </c>
      <c r="AF20" s="2">
        <f t="shared" si="32"/>
        <v>13.74068916221145</v>
      </c>
      <c r="AG20" s="2">
        <f t="shared" si="15"/>
        <v>69.98053824224826</v>
      </c>
    </row>
    <row r="21" spans="1:33" ht="15.75">
      <c r="A21" s="5"/>
      <c r="B21" s="26" t="s">
        <v>5</v>
      </c>
      <c r="C21" s="2">
        <v>23290</v>
      </c>
      <c r="D21" s="2">
        <v>0</v>
      </c>
      <c r="E21" s="2">
        <v>45135.01</v>
      </c>
      <c r="F21" s="2">
        <v>25359.26</v>
      </c>
      <c r="G21" s="2">
        <v>21365.22</v>
      </c>
      <c r="H21" s="2">
        <v>179003.72</v>
      </c>
      <c r="I21" s="44">
        <v>50514.89</v>
      </c>
      <c r="J21" s="44">
        <v>7356.02</v>
      </c>
      <c r="K21" s="44">
        <v>22191.41</v>
      </c>
      <c r="L21" s="44">
        <v>21798.76</v>
      </c>
      <c r="M21" s="44">
        <v>183541.32</v>
      </c>
      <c r="N21" s="44">
        <v>30976.14</v>
      </c>
      <c r="O21" s="89">
        <v>0</v>
      </c>
      <c r="P21" s="2">
        <f t="shared" si="17"/>
        <v>768.5861743237441</v>
      </c>
      <c r="Q21" s="2" t="e">
        <f t="shared" si="18"/>
        <v>#DIV/0!</v>
      </c>
      <c r="R21" s="2">
        <f t="shared" si="19"/>
        <v>396.5961678085371</v>
      </c>
      <c r="S21" s="2">
        <f t="shared" si="20"/>
        <v>705.8712281036592</v>
      </c>
      <c r="T21" s="2">
        <f t="shared" si="21"/>
        <v>837.8276469888913</v>
      </c>
      <c r="U21" s="2">
        <f t="shared" si="22"/>
        <v>199.19701915592177</v>
      </c>
      <c r="V21" s="2">
        <f t="shared" si="23"/>
        <v>236.43515021141837</v>
      </c>
      <c r="W21" s="2">
        <f t="shared" si="24"/>
        <v>28.220022466572203</v>
      </c>
      <c r="X21" s="2">
        <f t="shared" si="25"/>
        <v>34.429881835993264</v>
      </c>
      <c r="Y21" s="2">
        <f t="shared" si="26"/>
        <v>4.109422977354884</v>
      </c>
      <c r="Z21" s="2">
        <f t="shared" si="27"/>
        <v>14.562082585946442</v>
      </c>
      <c r="AA21" s="2">
        <f t="shared" si="28"/>
        <v>12.397178114510693</v>
      </c>
      <c r="AB21" s="2">
        <f t="shared" si="29"/>
        <v>43.93043318514601</v>
      </c>
      <c r="AC21" s="68">
        <f t="shared" si="30"/>
        <v>301.6768578660743</v>
      </c>
      <c r="AD21" s="68">
        <f t="shared" si="31"/>
        <v>98.23062166847441</v>
      </c>
      <c r="AE21" s="68">
        <f t="shared" si="32"/>
        <v>841.980553022282</v>
      </c>
      <c r="AF21" s="2">
        <f t="shared" si="32"/>
        <v>16.876929946891522</v>
      </c>
      <c r="AG21" s="2">
        <f t="shared" si="32"/>
        <v>0</v>
      </c>
    </row>
    <row r="22" spans="1:33" ht="15.75">
      <c r="A22" s="5"/>
      <c r="B22" s="26" t="s">
        <v>9</v>
      </c>
      <c r="C22" s="2">
        <v>5904</v>
      </c>
      <c r="D22" s="2">
        <v>11117.62</v>
      </c>
      <c r="E22" s="2">
        <v>9665.12</v>
      </c>
      <c r="F22" s="2">
        <v>18866.01</v>
      </c>
      <c r="G22" s="2">
        <v>0</v>
      </c>
      <c r="H22" s="2">
        <v>45840.11</v>
      </c>
      <c r="I22" s="44">
        <v>19850.43</v>
      </c>
      <c r="J22" s="44">
        <v>32120.05</v>
      </c>
      <c r="K22" s="44">
        <v>1548.14</v>
      </c>
      <c r="L22" s="44">
        <v>2655.21</v>
      </c>
      <c r="M22" s="44">
        <v>102935.96</v>
      </c>
      <c r="N22" s="44">
        <v>45759.52</v>
      </c>
      <c r="O22" s="89">
        <v>0</v>
      </c>
      <c r="P22" s="2">
        <f t="shared" si="17"/>
        <v>776.4246273712737</v>
      </c>
      <c r="Q22" s="2">
        <f t="shared" si="18"/>
        <v>412.31945326427774</v>
      </c>
      <c r="R22" s="2">
        <f t="shared" si="19"/>
        <v>474.2839199099442</v>
      </c>
      <c r="S22" s="2">
        <f t="shared" si="20"/>
        <v>242.97723790032978</v>
      </c>
      <c r="T22" s="2" t="e">
        <f t="shared" si="21"/>
        <v>#DIV/0!</v>
      </c>
      <c r="U22" s="2">
        <f t="shared" si="22"/>
        <v>105.21795546594115</v>
      </c>
      <c r="V22" s="2" t="e">
        <f t="shared" si="23"/>
        <v>#DIV/0!</v>
      </c>
      <c r="W22" s="2">
        <f t="shared" si="24"/>
        <v>43.303626452903366</v>
      </c>
      <c r="X22" s="2" t="e">
        <f t="shared" si="25"/>
        <v>#DIV/0!</v>
      </c>
      <c r="Y22" s="2">
        <f t="shared" si="26"/>
        <v>70.06974896002649</v>
      </c>
      <c r="Z22" s="2">
        <f t="shared" si="27"/>
        <v>161.81034869269834</v>
      </c>
      <c r="AA22" s="2">
        <f t="shared" si="28"/>
        <v>3.3772606566607277</v>
      </c>
      <c r="AB22" s="2">
        <f t="shared" si="29"/>
        <v>7.7990250085262645</v>
      </c>
      <c r="AC22" s="68">
        <f t="shared" si="30"/>
        <v>4.819855510810227</v>
      </c>
      <c r="AD22" s="68">
        <f t="shared" si="31"/>
        <v>171.50968258684614</v>
      </c>
      <c r="AE22" s="68">
        <f t="shared" si="32"/>
        <v>3876.754004391367</v>
      </c>
      <c r="AF22" s="2">
        <f t="shared" si="32"/>
        <v>44.45435783568735</v>
      </c>
      <c r="AG22" s="2">
        <f t="shared" si="32"/>
        <v>0</v>
      </c>
    </row>
    <row r="23" spans="1:33" ht="15.75">
      <c r="A23" s="5" t="s">
        <v>73</v>
      </c>
      <c r="B23" s="26" t="s">
        <v>12</v>
      </c>
      <c r="C23" s="2">
        <v>34455</v>
      </c>
      <c r="D23" s="2">
        <v>934.5</v>
      </c>
      <c r="E23" s="2">
        <v>16752.08</v>
      </c>
      <c r="F23" s="2">
        <v>18474.6</v>
      </c>
      <c r="G23" s="2">
        <v>38366.06</v>
      </c>
      <c r="H23" s="2">
        <v>29657.67</v>
      </c>
      <c r="I23" s="44">
        <v>21552.47</v>
      </c>
      <c r="J23" s="44">
        <v>55565.45</v>
      </c>
      <c r="K23" s="44">
        <v>1351.7</v>
      </c>
      <c r="L23" s="44">
        <v>57031.02</v>
      </c>
      <c r="M23" s="44">
        <v>59543.94</v>
      </c>
      <c r="N23" s="44">
        <v>57537.96</v>
      </c>
      <c r="O23" s="89">
        <v>1224.98</v>
      </c>
      <c r="P23" s="2">
        <f t="shared" si="17"/>
        <v>86.07653461036134</v>
      </c>
      <c r="Q23" s="2">
        <f t="shared" si="18"/>
        <v>3173.6404494382023</v>
      </c>
      <c r="R23" s="2">
        <f t="shared" si="19"/>
        <v>177.0387319067244</v>
      </c>
      <c r="S23" s="2">
        <f t="shared" si="20"/>
        <v>160.53213601377024</v>
      </c>
      <c r="T23" s="2">
        <f t="shared" si="21"/>
        <v>77.30183917764816</v>
      </c>
      <c r="U23" s="2">
        <f t="shared" si="22"/>
        <v>116.66000887705283</v>
      </c>
      <c r="V23" s="2">
        <f t="shared" si="23"/>
        <v>56.175875239730125</v>
      </c>
      <c r="W23" s="2">
        <f t="shared" si="24"/>
        <v>72.6708133174319</v>
      </c>
      <c r="X23" s="2">
        <f t="shared" si="25"/>
        <v>144.82970104305733</v>
      </c>
      <c r="Y23" s="2">
        <f t="shared" si="26"/>
        <v>187.35608697514</v>
      </c>
      <c r="Z23" s="2">
        <f t="shared" si="27"/>
        <v>257.81476554659395</v>
      </c>
      <c r="AA23" s="2">
        <f t="shared" si="28"/>
        <v>4.5576742879666545</v>
      </c>
      <c r="AB23" s="2">
        <f t="shared" si="29"/>
        <v>6.271670950011762</v>
      </c>
      <c r="AC23" s="68">
        <f t="shared" si="30"/>
        <v>2.432626749175972</v>
      </c>
      <c r="AD23" s="68">
        <f t="shared" si="31"/>
        <v>4219.20692461345</v>
      </c>
      <c r="AE23" s="68">
        <f t="shared" si="32"/>
        <v>104.40623366020809</v>
      </c>
      <c r="AF23" s="2">
        <f t="shared" si="32"/>
        <v>96.6310929374173</v>
      </c>
      <c r="AG23" s="2">
        <f t="shared" si="32"/>
        <v>2.128994493374461</v>
      </c>
    </row>
    <row r="24" spans="1:33" ht="15.75">
      <c r="A24" s="5" t="s">
        <v>83</v>
      </c>
      <c r="B24" s="26" t="s">
        <v>20</v>
      </c>
      <c r="C24" s="2">
        <v>11518333</v>
      </c>
      <c r="D24" s="2">
        <v>11665367.6</v>
      </c>
      <c r="E24" s="2">
        <v>11194045.97</v>
      </c>
      <c r="F24" s="2">
        <v>12436363.41</v>
      </c>
      <c r="G24" s="2">
        <v>24106642.41</v>
      </c>
      <c r="H24" s="2">
        <v>24949397.05</v>
      </c>
      <c r="I24" s="44">
        <v>25314993.01</v>
      </c>
      <c r="J24" s="44">
        <v>26641493.97</v>
      </c>
      <c r="K24" s="44">
        <v>26174349.32</v>
      </c>
      <c r="L24" s="44">
        <v>26755728.88</v>
      </c>
      <c r="M24" s="44">
        <v>26887059.16</v>
      </c>
      <c r="N24" s="44">
        <v>27802658.65</v>
      </c>
      <c r="O24" s="89"/>
      <c r="P24" s="2">
        <f t="shared" si="17"/>
        <v>216.60597110710378</v>
      </c>
      <c r="Q24" s="2">
        <f t="shared" si="18"/>
        <v>213.87578947790726</v>
      </c>
      <c r="R24" s="2">
        <f t="shared" si="19"/>
        <v>222.8809593677236</v>
      </c>
      <c r="S24" s="2">
        <f t="shared" si="20"/>
        <v>200.6165003986483</v>
      </c>
      <c r="T24" s="2">
        <f t="shared" si="21"/>
        <v>103.4959436725639</v>
      </c>
      <c r="U24" s="2">
        <f t="shared" si="22"/>
        <v>203.5562340486478</v>
      </c>
      <c r="V24" s="2">
        <f t="shared" si="23"/>
        <v>105.01252136008267</v>
      </c>
      <c r="W24" s="2">
        <f t="shared" si="24"/>
        <v>101.46534988107057</v>
      </c>
      <c r="X24" s="2">
        <f t="shared" si="25"/>
        <v>110.51515809164898</v>
      </c>
      <c r="Y24" s="2">
        <f t="shared" si="26"/>
        <v>106.78211548202523</v>
      </c>
      <c r="Z24" s="2">
        <f t="shared" si="27"/>
        <v>105.23998153772351</v>
      </c>
      <c r="AA24" s="2">
        <f t="shared" si="28"/>
        <v>104.90974698725235</v>
      </c>
      <c r="AB24" s="2">
        <f t="shared" si="29"/>
        <v>103.39465355436019</v>
      </c>
      <c r="AC24" s="68">
        <f t="shared" si="30"/>
        <v>98.24655234978175</v>
      </c>
      <c r="AD24" s="68">
        <f t="shared" si="31"/>
        <v>102.22118056457572</v>
      </c>
      <c r="AE24" s="68">
        <f t="shared" si="32"/>
        <v>100.49084919565831</v>
      </c>
      <c r="AF24" s="2">
        <f t="shared" si="32"/>
        <v>103.40535379697509</v>
      </c>
      <c r="AG24" s="2">
        <f t="shared" si="32"/>
        <v>0</v>
      </c>
    </row>
    <row r="25" spans="1:33" ht="15.75">
      <c r="A25" s="7" t="s">
        <v>29</v>
      </c>
      <c r="B25" s="26" t="s">
        <v>21</v>
      </c>
      <c r="C25" s="2">
        <v>567633</v>
      </c>
      <c r="D25" s="2">
        <v>282050.75</v>
      </c>
      <c r="E25" s="2">
        <v>677499.79</v>
      </c>
      <c r="F25" s="2">
        <v>302601.05</v>
      </c>
      <c r="G25" s="2">
        <v>1651530.12</v>
      </c>
      <c r="H25" s="2">
        <v>592628.11</v>
      </c>
      <c r="I25" s="44">
        <v>481275.53</v>
      </c>
      <c r="J25" s="44">
        <v>809471.62</v>
      </c>
      <c r="K25" s="44">
        <v>515105.05</v>
      </c>
      <c r="L25" s="44">
        <v>603107.39</v>
      </c>
      <c r="M25" s="44">
        <v>1175457.24</v>
      </c>
      <c r="N25" s="44">
        <v>939679.26</v>
      </c>
      <c r="O25" s="89"/>
      <c r="P25" s="2">
        <f t="shared" si="17"/>
        <v>104.40339268506236</v>
      </c>
      <c r="Q25" s="2">
        <f t="shared" si="18"/>
        <v>210.1139989877708</v>
      </c>
      <c r="R25" s="2">
        <f t="shared" si="19"/>
        <v>87.47281087718123</v>
      </c>
      <c r="S25" s="2">
        <f t="shared" si="20"/>
        <v>195.844697168103</v>
      </c>
      <c r="T25" s="2">
        <f t="shared" si="21"/>
        <v>35.88357867793534</v>
      </c>
      <c r="U25" s="2">
        <f t="shared" si="22"/>
        <v>159.04621943644943</v>
      </c>
      <c r="V25" s="2">
        <f t="shared" si="23"/>
        <v>29.1411899893173</v>
      </c>
      <c r="W25" s="2">
        <f t="shared" si="24"/>
        <v>81.21037829272055</v>
      </c>
      <c r="X25" s="2">
        <f t="shared" si="25"/>
        <v>49.01343367567526</v>
      </c>
      <c r="Y25" s="2">
        <f t="shared" si="26"/>
        <v>136.59014925903531</v>
      </c>
      <c r="Z25" s="2">
        <f t="shared" si="27"/>
        <v>168.19297253695817</v>
      </c>
      <c r="AA25" s="2">
        <f t="shared" si="28"/>
        <v>86.91876765683627</v>
      </c>
      <c r="AB25" s="2">
        <f t="shared" si="29"/>
        <v>107.02913775815695</v>
      </c>
      <c r="AC25" s="68">
        <f t="shared" si="30"/>
        <v>63.63472631690287</v>
      </c>
      <c r="AD25" s="68">
        <f t="shared" si="31"/>
        <v>117.08434813442423</v>
      </c>
      <c r="AE25" s="68">
        <f t="shared" si="32"/>
        <v>194.90015534381033</v>
      </c>
      <c r="AF25" s="2">
        <f t="shared" si="32"/>
        <v>79.94159447263263</v>
      </c>
      <c r="AG25" s="2">
        <f t="shared" si="32"/>
        <v>0</v>
      </c>
    </row>
    <row r="26" spans="1:33" ht="15.75">
      <c r="A26" s="5"/>
      <c r="B26" s="26" t="s">
        <v>22</v>
      </c>
      <c r="C26" s="2">
        <v>117090</v>
      </c>
      <c r="D26" s="2">
        <v>69614.03</v>
      </c>
      <c r="E26" s="2">
        <v>70925.35</v>
      </c>
      <c r="F26" s="2">
        <v>249118.98</v>
      </c>
      <c r="G26" s="2">
        <v>266108.27</v>
      </c>
      <c r="H26" s="2">
        <v>247022.07</v>
      </c>
      <c r="I26" s="44">
        <v>276697.52</v>
      </c>
      <c r="J26" s="44">
        <v>262070.21</v>
      </c>
      <c r="K26" s="44">
        <v>219712.5</v>
      </c>
      <c r="L26" s="44">
        <v>40179.13</v>
      </c>
      <c r="M26" s="44">
        <v>476207.39</v>
      </c>
      <c r="N26" s="44">
        <v>353933.25</v>
      </c>
      <c r="O26" s="89"/>
      <c r="P26" s="2">
        <f t="shared" si="17"/>
        <v>210.9676915193441</v>
      </c>
      <c r="Q26" s="2">
        <f t="shared" si="18"/>
        <v>354.845237375282</v>
      </c>
      <c r="R26" s="2">
        <f t="shared" si="19"/>
        <v>348.2845978201024</v>
      </c>
      <c r="S26" s="2">
        <f t="shared" si="20"/>
        <v>99.15826967499626</v>
      </c>
      <c r="T26" s="2">
        <f t="shared" si="21"/>
        <v>92.82765620174074</v>
      </c>
      <c r="U26" s="2">
        <f t="shared" si="22"/>
        <v>111.07042907770418</v>
      </c>
      <c r="V26" s="2">
        <f t="shared" si="23"/>
        <v>103.97930135730091</v>
      </c>
      <c r="W26" s="2">
        <f t="shared" si="24"/>
        <v>112.01327881350845</v>
      </c>
      <c r="X26" s="2">
        <f t="shared" si="25"/>
        <v>98.48254997862335</v>
      </c>
      <c r="Y26" s="2">
        <f t="shared" si="26"/>
        <v>106.09182005478294</v>
      </c>
      <c r="Z26" s="2">
        <f t="shared" si="27"/>
        <v>94.71361000994875</v>
      </c>
      <c r="AA26" s="2">
        <f t="shared" si="28"/>
        <v>88.94448176229758</v>
      </c>
      <c r="AB26" s="2">
        <f t="shared" si="29"/>
        <v>79.40530150035316</v>
      </c>
      <c r="AC26" s="68">
        <f t="shared" si="30"/>
        <v>83.83726635698122</v>
      </c>
      <c r="AD26" s="68">
        <f t="shared" si="31"/>
        <v>18.287138874665757</v>
      </c>
      <c r="AE26" s="68">
        <f t="shared" si="32"/>
        <v>1185.2108047137906</v>
      </c>
      <c r="AF26" s="2">
        <f t="shared" si="32"/>
        <v>74.32334260919387</v>
      </c>
      <c r="AG26" s="2">
        <f t="shared" si="32"/>
        <v>0</v>
      </c>
    </row>
    <row r="27" spans="1:33" ht="15.75">
      <c r="A27" s="5"/>
      <c r="B27" s="26" t="s">
        <v>23</v>
      </c>
      <c r="C27" s="2">
        <v>93087</v>
      </c>
      <c r="D27" s="2">
        <v>237232.43</v>
      </c>
      <c r="E27" s="2">
        <v>461260.43</v>
      </c>
      <c r="F27" s="2">
        <v>248531.57</v>
      </c>
      <c r="G27" s="2">
        <v>377376.49</v>
      </c>
      <c r="H27" s="2">
        <v>620179.82</v>
      </c>
      <c r="I27" s="44">
        <v>972354.94</v>
      </c>
      <c r="J27" s="44">
        <v>187675.64</v>
      </c>
      <c r="K27" s="44">
        <v>359950.52</v>
      </c>
      <c r="L27" s="44">
        <v>79901.99</v>
      </c>
      <c r="M27" s="44">
        <v>201887.41</v>
      </c>
      <c r="N27" s="44">
        <v>140051.94</v>
      </c>
      <c r="O27" s="89"/>
      <c r="P27" s="2">
        <f t="shared" si="17"/>
        <v>666.2367677548959</v>
      </c>
      <c r="Q27" s="2">
        <f t="shared" si="18"/>
        <v>261.42286701695883</v>
      </c>
      <c r="R27" s="2">
        <f t="shared" si="19"/>
        <v>134.45328921884757</v>
      </c>
      <c r="S27" s="2">
        <f t="shared" si="20"/>
        <v>249.53764223997777</v>
      </c>
      <c r="T27" s="2">
        <f t="shared" si="21"/>
        <v>164.33981353740396</v>
      </c>
      <c r="U27" s="2">
        <f t="shared" si="22"/>
        <v>391.24001027314154</v>
      </c>
      <c r="V27" s="2">
        <f t="shared" si="23"/>
        <v>257.6617690201104</v>
      </c>
      <c r="W27" s="2">
        <f t="shared" si="24"/>
        <v>156.78596894687738</v>
      </c>
      <c r="X27" s="2">
        <f t="shared" si="25"/>
        <v>49.73167247382052</v>
      </c>
      <c r="Y27" s="2">
        <f t="shared" si="26"/>
        <v>30.261487708516544</v>
      </c>
      <c r="Z27" s="2">
        <f t="shared" si="27"/>
        <v>19.301145320452633</v>
      </c>
      <c r="AA27" s="2">
        <f t="shared" si="28"/>
        <v>58.039702098014104</v>
      </c>
      <c r="AB27" s="2">
        <f t="shared" si="29"/>
        <v>37.01842868202017</v>
      </c>
      <c r="AC27" s="68">
        <f t="shared" si="30"/>
        <v>191.7939483248865</v>
      </c>
      <c r="AD27" s="68">
        <f t="shared" si="31"/>
        <v>22.19804822062766</v>
      </c>
      <c r="AE27" s="68">
        <f t="shared" si="32"/>
        <v>252.66881337999214</v>
      </c>
      <c r="AF27" s="2">
        <f t="shared" si="32"/>
        <v>69.37130948383557</v>
      </c>
      <c r="AG27" s="2">
        <f t="shared" si="32"/>
        <v>0</v>
      </c>
    </row>
    <row r="28" spans="1:33" ht="15.75">
      <c r="A28" s="5"/>
      <c r="B28" s="26" t="s">
        <v>24</v>
      </c>
      <c r="C28" s="2">
        <v>55765</v>
      </c>
      <c r="D28" s="2">
        <v>152741.02</v>
      </c>
      <c r="E28" s="2">
        <v>56418.58</v>
      </c>
      <c r="F28" s="2">
        <v>55659.61</v>
      </c>
      <c r="G28" s="2">
        <v>0</v>
      </c>
      <c r="H28" s="2">
        <v>133651.34</v>
      </c>
      <c r="I28" s="44">
        <v>72253.6</v>
      </c>
      <c r="J28" s="44">
        <v>130995.47</v>
      </c>
      <c r="K28" s="44">
        <v>196995.06</v>
      </c>
      <c r="L28" s="44">
        <v>93743.45</v>
      </c>
      <c r="M28" s="44">
        <v>106922.86</v>
      </c>
      <c r="N28" s="44">
        <v>91072.59</v>
      </c>
      <c r="O28" s="89"/>
      <c r="P28" s="2">
        <f t="shared" si="17"/>
        <v>239.66886039630592</v>
      </c>
      <c r="Q28" s="2">
        <f t="shared" si="18"/>
        <v>87.50192973701499</v>
      </c>
      <c r="R28" s="2">
        <f t="shared" si="19"/>
        <v>236.89242090105776</v>
      </c>
      <c r="S28" s="2">
        <f t="shared" si="20"/>
        <v>240.12266704707415</v>
      </c>
      <c r="T28" s="2" t="e">
        <f t="shared" si="21"/>
        <v>#DIV/0!</v>
      </c>
      <c r="U28" s="2">
        <f t="shared" si="22"/>
        <v>129.81334220631442</v>
      </c>
      <c r="V28" s="2" t="e">
        <f t="shared" si="23"/>
        <v>#DIV/0!</v>
      </c>
      <c r="W28" s="2">
        <f t="shared" si="24"/>
        <v>54.06126118900117</v>
      </c>
      <c r="X28" s="2" t="e">
        <f t="shared" si="25"/>
        <v>#DIV/0!</v>
      </c>
      <c r="Y28" s="2">
        <f t="shared" si="26"/>
        <v>98.01283698315333</v>
      </c>
      <c r="Z28" s="2">
        <f t="shared" si="27"/>
        <v>181.29957538447908</v>
      </c>
      <c r="AA28" s="2">
        <f t="shared" si="28"/>
        <v>147.39475114877263</v>
      </c>
      <c r="AB28" s="2">
        <f t="shared" si="29"/>
        <v>272.6439374647076</v>
      </c>
      <c r="AC28" s="68">
        <f t="shared" si="30"/>
        <v>150.38310866780355</v>
      </c>
      <c r="AD28" s="68">
        <f t="shared" si="31"/>
        <v>47.586700905088684</v>
      </c>
      <c r="AE28" s="68">
        <f t="shared" si="32"/>
        <v>114.0590195901687</v>
      </c>
      <c r="AF28" s="2">
        <f t="shared" si="32"/>
        <v>85.17597640018234</v>
      </c>
      <c r="AG28" s="2">
        <f t="shared" si="32"/>
        <v>0</v>
      </c>
    </row>
    <row r="29" spans="1:33" ht="15.75">
      <c r="A29" s="5"/>
      <c r="B29" s="26" t="s">
        <v>25</v>
      </c>
      <c r="C29" s="2">
        <v>46427</v>
      </c>
      <c r="D29" s="2">
        <v>75091.61</v>
      </c>
      <c r="E29" s="2">
        <v>13567.2</v>
      </c>
      <c r="F29" s="2">
        <v>70224.43</v>
      </c>
      <c r="G29" s="2">
        <v>31722.65</v>
      </c>
      <c r="H29" s="2">
        <v>27109.65</v>
      </c>
      <c r="I29" s="44">
        <v>25939.93</v>
      </c>
      <c r="J29" s="44">
        <v>19125.49</v>
      </c>
      <c r="K29" s="44">
        <v>73057.77</v>
      </c>
      <c r="L29" s="44">
        <v>36297.8</v>
      </c>
      <c r="M29" s="44">
        <v>23336.48</v>
      </c>
      <c r="N29" s="44">
        <v>39939.42</v>
      </c>
      <c r="O29" s="89"/>
      <c r="P29" s="2">
        <f t="shared" si="17"/>
        <v>58.391991728950835</v>
      </c>
      <c r="Q29" s="2">
        <f t="shared" si="18"/>
        <v>36.10210248521773</v>
      </c>
      <c r="R29" s="2">
        <f t="shared" si="19"/>
        <v>199.8175747390766</v>
      </c>
      <c r="S29" s="2">
        <f t="shared" si="20"/>
        <v>38.60430052618441</v>
      </c>
      <c r="T29" s="2">
        <f t="shared" si="21"/>
        <v>85.45833970365024</v>
      </c>
      <c r="U29" s="2">
        <f t="shared" si="22"/>
        <v>36.93861238887949</v>
      </c>
      <c r="V29" s="2">
        <f t="shared" si="23"/>
        <v>81.77100589011322</v>
      </c>
      <c r="W29" s="2">
        <f t="shared" si="24"/>
        <v>95.68522647839423</v>
      </c>
      <c r="X29" s="2">
        <f t="shared" si="25"/>
        <v>60.28969837009204</v>
      </c>
      <c r="Y29" s="2">
        <f t="shared" si="26"/>
        <v>70.54864227313891</v>
      </c>
      <c r="Z29" s="2">
        <f t="shared" si="27"/>
        <v>73.72992139917109</v>
      </c>
      <c r="AA29" s="2">
        <f t="shared" si="28"/>
        <v>269.4899048862674</v>
      </c>
      <c r="AB29" s="2">
        <f t="shared" si="29"/>
        <v>281.64212470889476</v>
      </c>
      <c r="AC29" s="68">
        <f t="shared" si="30"/>
        <v>381.991624789744</v>
      </c>
      <c r="AD29" s="68">
        <f t="shared" si="31"/>
        <v>49.683695519313005</v>
      </c>
      <c r="AE29" s="68">
        <f t="shared" si="32"/>
        <v>64.2917201593485</v>
      </c>
      <c r="AF29" s="2">
        <f t="shared" si="32"/>
        <v>171.14586261509876</v>
      </c>
      <c r="AG29" s="2">
        <f t="shared" si="32"/>
        <v>0</v>
      </c>
    </row>
    <row r="30" spans="1:33" ht="16.5" thickBot="1">
      <c r="A30" s="15"/>
      <c r="B30" s="30" t="s">
        <v>26</v>
      </c>
      <c r="C30" s="25">
        <v>5042561.02</v>
      </c>
      <c r="D30" s="25">
        <v>4820286.12</v>
      </c>
      <c r="E30" s="25">
        <v>4605059.16</v>
      </c>
      <c r="F30" s="25">
        <v>3867724.47</v>
      </c>
      <c r="G30" s="25">
        <v>8431515.63</v>
      </c>
      <c r="H30" s="25">
        <v>8695170.61</v>
      </c>
      <c r="I30" s="45">
        <v>8415919.83</v>
      </c>
      <c r="J30" s="45">
        <v>8597828.38</v>
      </c>
      <c r="K30" s="45">
        <v>9261341.36</v>
      </c>
      <c r="L30" s="45">
        <v>8952031.67</v>
      </c>
      <c r="M30" s="45">
        <v>7992142.65</v>
      </c>
      <c r="N30" s="45">
        <v>9270588.52</v>
      </c>
      <c r="O30" s="90"/>
      <c r="P30" s="25">
        <f t="shared" si="17"/>
        <v>172.43560515208202</v>
      </c>
      <c r="Q30" s="25">
        <f t="shared" si="18"/>
        <v>180.3870225446285</v>
      </c>
      <c r="R30" s="25">
        <f t="shared" si="19"/>
        <v>188.8177829619891</v>
      </c>
      <c r="S30" s="25">
        <f t="shared" si="20"/>
        <v>224.81359976503182</v>
      </c>
      <c r="T30" s="25">
        <f t="shared" si="21"/>
        <v>103.12701762731594</v>
      </c>
      <c r="U30" s="25">
        <f t="shared" si="22"/>
        <v>217.5935720157439</v>
      </c>
      <c r="V30" s="25">
        <f t="shared" si="23"/>
        <v>99.81502969709847</v>
      </c>
      <c r="W30" s="25">
        <f t="shared" si="24"/>
        <v>96.78843817418783</v>
      </c>
      <c r="X30" s="25">
        <f t="shared" si="25"/>
        <v>101.97251309608258</v>
      </c>
      <c r="Y30" s="25">
        <f t="shared" si="26"/>
        <v>98.8805023573885</v>
      </c>
      <c r="Z30" s="25">
        <f t="shared" si="27"/>
        <v>102.16148149785786</v>
      </c>
      <c r="AA30" s="25">
        <f t="shared" si="28"/>
        <v>106.51132422115867</v>
      </c>
      <c r="AB30" s="25">
        <f t="shared" si="29"/>
        <v>110.04550360599146</v>
      </c>
      <c r="AC30" s="69">
        <f t="shared" si="30"/>
        <v>107.71721591400268</v>
      </c>
      <c r="AD30" s="69">
        <f t="shared" si="31"/>
        <v>96.66020635697635</v>
      </c>
      <c r="AE30" s="69">
        <f t="shared" si="32"/>
        <v>89.27741706704664</v>
      </c>
      <c r="AF30" s="25">
        <f t="shared" si="32"/>
        <v>115.996284425679</v>
      </c>
      <c r="AG30" s="25">
        <f t="shared" si="32"/>
        <v>0</v>
      </c>
    </row>
    <row r="31" spans="1:33" ht="16.5" thickBot="1">
      <c r="A31" s="31"/>
      <c r="B31" s="32" t="s">
        <v>10</v>
      </c>
      <c r="C31" s="10">
        <f aca="true" t="shared" si="33" ref="C31:H31">SUM(C19:C30)</f>
        <v>17668075.25</v>
      </c>
      <c r="D31" s="10">
        <f t="shared" si="33"/>
        <v>17403465.369999997</v>
      </c>
      <c r="E31" s="10">
        <f t="shared" si="33"/>
        <v>17171479.58</v>
      </c>
      <c r="F31" s="10">
        <f t="shared" si="33"/>
        <v>17551544.19</v>
      </c>
      <c r="G31" s="10">
        <f t="shared" si="33"/>
        <v>34992506.8</v>
      </c>
      <c r="H31" s="10">
        <f t="shared" si="33"/>
        <v>35761466.129999995</v>
      </c>
      <c r="I31" s="48">
        <f aca="true" t="shared" si="34" ref="I31:O31">SUM(I19:I30)</f>
        <v>35904573.92</v>
      </c>
      <c r="J31" s="48">
        <f t="shared" si="34"/>
        <v>37068818.93</v>
      </c>
      <c r="K31" s="48">
        <f t="shared" si="34"/>
        <v>37090981.28</v>
      </c>
      <c r="L31" s="48">
        <f t="shared" si="34"/>
        <v>36813601.01</v>
      </c>
      <c r="M31" s="48">
        <f t="shared" si="34"/>
        <v>37793567.15</v>
      </c>
      <c r="N31" s="48">
        <f t="shared" si="34"/>
        <v>39933435.17</v>
      </c>
      <c r="O31" s="92">
        <f t="shared" si="34"/>
        <v>412310</v>
      </c>
      <c r="P31" s="11">
        <f t="shared" si="17"/>
        <v>202.40725502909544</v>
      </c>
      <c r="Q31" s="11">
        <f t="shared" si="18"/>
        <v>205.48474323766243</v>
      </c>
      <c r="R31" s="11">
        <f t="shared" si="19"/>
        <v>208.26083135929747</v>
      </c>
      <c r="S31" s="11">
        <f t="shared" si="20"/>
        <v>203.75111011813482</v>
      </c>
      <c r="T31" s="11">
        <f t="shared" si="21"/>
        <v>102.19749712244108</v>
      </c>
      <c r="U31" s="11">
        <f t="shared" si="22"/>
        <v>204.5664673793013</v>
      </c>
      <c r="V31" s="11">
        <f t="shared" si="23"/>
        <v>102.60646407876102</v>
      </c>
      <c r="W31" s="11">
        <f t="shared" si="24"/>
        <v>100.4001731625873</v>
      </c>
      <c r="X31" s="11">
        <f t="shared" si="25"/>
        <v>105.9335907023386</v>
      </c>
      <c r="Y31" s="11">
        <f t="shared" si="26"/>
        <v>103.65575839437768</v>
      </c>
      <c r="Z31" s="65">
        <f t="shared" si="27"/>
        <v>103.2426091800841</v>
      </c>
      <c r="AA31" s="11">
        <f t="shared" si="28"/>
        <v>103.71773110522638</v>
      </c>
      <c r="AB31" s="11">
        <f t="shared" si="29"/>
        <v>103.30433488124233</v>
      </c>
      <c r="AC31" s="71">
        <f t="shared" si="30"/>
        <v>100.05978704107584</v>
      </c>
      <c r="AD31" s="71">
        <f t="shared" si="31"/>
        <v>99.25216249226177</v>
      </c>
      <c r="AE31" s="83">
        <f t="shared" si="32"/>
        <v>102.66196762368833</v>
      </c>
      <c r="AF31" s="104">
        <f t="shared" si="32"/>
        <v>105.66199007229726</v>
      </c>
      <c r="AG31" s="105">
        <f t="shared" si="32"/>
        <v>1.032493193347283</v>
      </c>
    </row>
    <row r="32" spans="1:33" ht="13.5" customHeight="1">
      <c r="A32" s="16"/>
      <c r="B32" s="28"/>
      <c r="C32" s="12"/>
      <c r="D32" s="12"/>
      <c r="E32" s="12"/>
      <c r="F32" s="12"/>
      <c r="G32" s="12"/>
      <c r="H32" s="12"/>
      <c r="I32" s="47"/>
      <c r="J32" s="47"/>
      <c r="K32" s="47"/>
      <c r="L32" s="47"/>
      <c r="M32" s="47"/>
      <c r="N32" s="47"/>
      <c r="O32" s="91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67"/>
      <c r="AD32" s="67"/>
      <c r="AE32" s="82"/>
      <c r="AF32" s="103"/>
      <c r="AG32" s="12"/>
    </row>
    <row r="33" spans="1:33" ht="15.75">
      <c r="A33" s="5" t="s">
        <v>6</v>
      </c>
      <c r="B33" s="26" t="s">
        <v>3</v>
      </c>
      <c r="C33" s="2">
        <v>11929841.02</v>
      </c>
      <c r="D33" s="2">
        <v>12342584.55</v>
      </c>
      <c r="E33" s="2">
        <v>13663529.49</v>
      </c>
      <c r="F33" s="2">
        <v>12884122.67</v>
      </c>
      <c r="G33" s="2">
        <v>14172310.5</v>
      </c>
      <c r="H33" s="2">
        <v>16556305.46</v>
      </c>
      <c r="I33" s="44">
        <v>18041343.87</v>
      </c>
      <c r="J33" s="44">
        <v>20691307.54</v>
      </c>
      <c r="K33" s="44">
        <v>21156126.87</v>
      </c>
      <c r="L33" s="44">
        <v>21056619.93</v>
      </c>
      <c r="M33" s="44">
        <v>24944149.16</v>
      </c>
      <c r="N33" s="44">
        <v>28986232.36</v>
      </c>
      <c r="O33" s="89">
        <v>29434810.04</v>
      </c>
      <c r="P33" s="2">
        <f aca="true" t="shared" si="35" ref="P33:P45">SUM(H33/C33*100)</f>
        <v>138.7806043034763</v>
      </c>
      <c r="Q33" s="2">
        <f aca="true" t="shared" si="36" ref="Q33:Q45">SUM(H33/D33*100)</f>
        <v>134.13969653543916</v>
      </c>
      <c r="R33" s="2">
        <f aca="true" t="shared" si="37" ref="R33:R45">SUM(H33/E33*100)</f>
        <v>121.17151334958622</v>
      </c>
      <c r="S33" s="2">
        <f aca="true" t="shared" si="38" ref="S33:S45">SUM(H33/F33*100)</f>
        <v>128.50161306326652</v>
      </c>
      <c r="T33" s="2">
        <f aca="true" t="shared" si="39" ref="T33:T45">SUM(H33/G33*100)</f>
        <v>116.82149823065195</v>
      </c>
      <c r="U33" s="2">
        <f aca="true" t="shared" si="40" ref="U33:U45">SUM(I33/F33*100)</f>
        <v>140.02772506977382</v>
      </c>
      <c r="V33" s="2">
        <f aca="true" t="shared" si="41" ref="V33:V45">SUM(I33/G33*100)</f>
        <v>127.29994781020358</v>
      </c>
      <c r="W33" s="2">
        <f aca="true" t="shared" si="42" ref="W33:W45">SUM(I33/H33*100)</f>
        <v>108.96962437415671</v>
      </c>
      <c r="X33" s="2">
        <f aca="true" t="shared" si="43" ref="X33:X45">SUM(J33/G33*100)</f>
        <v>145.99812458243838</v>
      </c>
      <c r="Y33" s="2">
        <f aca="true" t="shared" si="44" ref="Y33:Y45">SUM(J33/H33*100)</f>
        <v>124.97539133951203</v>
      </c>
      <c r="Z33" s="2">
        <f aca="true" t="shared" si="45" ref="Z33:Z45">SUM(J33/I33*100)</f>
        <v>114.68828314062836</v>
      </c>
      <c r="AA33" s="2">
        <f aca="true" t="shared" si="46" ref="AA33:AA45">SUM(K33/H33*100)</f>
        <v>127.78289770693804</v>
      </c>
      <c r="AB33" s="2">
        <f aca="true" t="shared" si="47" ref="AB33:AB45">SUM(K33/I33*100)</f>
        <v>117.26469503848551</v>
      </c>
      <c r="AC33" s="68">
        <f aca="true" t="shared" si="48" ref="AC33:AC45">SUM(K33/J33*100)</f>
        <v>102.24644735042203</v>
      </c>
      <c r="AD33" s="68">
        <f aca="true" t="shared" si="49" ref="AD33:AD45">SUM(L33/K33*100)</f>
        <v>99.52965426700526</v>
      </c>
      <c r="AE33" s="68">
        <f aca="true" t="shared" si="50" ref="AE33:AG48">SUM(M33/L33*100)</f>
        <v>118.46226622755023</v>
      </c>
      <c r="AF33" s="2">
        <f t="shared" si="50"/>
        <v>116.20453427404055</v>
      </c>
      <c r="AG33" s="2">
        <f t="shared" si="32"/>
        <v>101.54755428173212</v>
      </c>
    </row>
    <row r="34" spans="1:33" ht="15.75">
      <c r="A34" s="5" t="s">
        <v>14</v>
      </c>
      <c r="B34" s="26" t="s">
        <v>4</v>
      </c>
      <c r="C34" s="2">
        <v>21791366.59</v>
      </c>
      <c r="D34" s="2">
        <v>23658142.7</v>
      </c>
      <c r="E34" s="2">
        <v>22828791.21</v>
      </c>
      <c r="F34" s="2">
        <v>19303387.72</v>
      </c>
      <c r="G34" s="2">
        <v>19514524.87</v>
      </c>
      <c r="H34" s="2">
        <v>20901860.96</v>
      </c>
      <c r="I34" s="44">
        <v>25556288.7</v>
      </c>
      <c r="J34" s="44">
        <v>24453018.06</v>
      </c>
      <c r="K34" s="44">
        <v>26060948.51</v>
      </c>
      <c r="L34" s="44">
        <v>27526749.37</v>
      </c>
      <c r="M34" s="44">
        <v>30619075</v>
      </c>
      <c r="N34" s="44">
        <v>32210853.96</v>
      </c>
      <c r="O34" s="89">
        <v>33148933.06</v>
      </c>
      <c r="P34" s="2">
        <f t="shared" si="35"/>
        <v>95.91808239136232</v>
      </c>
      <c r="Q34" s="2">
        <f t="shared" si="36"/>
        <v>88.34954300956178</v>
      </c>
      <c r="R34" s="2">
        <f t="shared" si="37"/>
        <v>91.55921033104933</v>
      </c>
      <c r="S34" s="2">
        <f t="shared" si="38"/>
        <v>108.28079124341394</v>
      </c>
      <c r="T34" s="2">
        <f t="shared" si="39"/>
        <v>107.10924861989734</v>
      </c>
      <c r="U34" s="2">
        <f t="shared" si="40"/>
        <v>132.39276478667756</v>
      </c>
      <c r="V34" s="2">
        <f t="shared" si="41"/>
        <v>130.96034297656973</v>
      </c>
      <c r="W34" s="2">
        <f t="shared" si="42"/>
        <v>122.26800641774051</v>
      </c>
      <c r="X34" s="2">
        <f t="shared" si="43"/>
        <v>125.30675598252472</v>
      </c>
      <c r="Y34" s="2">
        <f t="shared" si="44"/>
        <v>116.98966951696725</v>
      </c>
      <c r="Z34" s="2">
        <f t="shared" si="45"/>
        <v>95.68297786524849</v>
      </c>
      <c r="AA34" s="2">
        <f t="shared" si="46"/>
        <v>124.68243167377764</v>
      </c>
      <c r="AB34" s="2">
        <f t="shared" si="47"/>
        <v>101.97469912757717</v>
      </c>
      <c r="AC34" s="68">
        <f t="shared" si="48"/>
        <v>106.57559098044523</v>
      </c>
      <c r="AD34" s="68">
        <f t="shared" si="49"/>
        <v>105.62451078646484</v>
      </c>
      <c r="AE34" s="68">
        <f t="shared" si="50"/>
        <v>111.23389321577565</v>
      </c>
      <c r="AF34" s="2">
        <f t="shared" si="50"/>
        <v>105.19865136356994</v>
      </c>
      <c r="AG34" s="2">
        <f t="shared" si="32"/>
        <v>102.91230745128621</v>
      </c>
    </row>
    <row r="35" spans="1:33" ht="15.75">
      <c r="A35" s="5"/>
      <c r="B35" s="26" t="s">
        <v>5</v>
      </c>
      <c r="C35" s="2">
        <v>0</v>
      </c>
      <c r="D35" s="2">
        <v>3230886.34</v>
      </c>
      <c r="E35" s="2">
        <v>9235731.05</v>
      </c>
      <c r="F35" s="2">
        <v>5850158.38</v>
      </c>
      <c r="G35" s="2">
        <v>6255697.6</v>
      </c>
      <c r="H35" s="2">
        <v>9132454.26</v>
      </c>
      <c r="I35" s="44">
        <v>11996848.55</v>
      </c>
      <c r="J35" s="44">
        <v>11263098.55</v>
      </c>
      <c r="K35" s="44">
        <v>13570982.99</v>
      </c>
      <c r="L35" s="44">
        <v>10703076.03</v>
      </c>
      <c r="M35" s="44">
        <v>14127901.04</v>
      </c>
      <c r="N35" s="44">
        <v>19078200.84</v>
      </c>
      <c r="O35" s="89">
        <v>20044303.22</v>
      </c>
      <c r="P35" s="2" t="e">
        <f t="shared" si="35"/>
        <v>#DIV/0!</v>
      </c>
      <c r="Q35" s="2">
        <f t="shared" si="36"/>
        <v>282.6609573644117</v>
      </c>
      <c r="R35" s="2">
        <f t="shared" si="37"/>
        <v>98.8817691914058</v>
      </c>
      <c r="S35" s="2">
        <f t="shared" si="38"/>
        <v>156.10610289152547</v>
      </c>
      <c r="T35" s="2">
        <f t="shared" si="39"/>
        <v>145.98618481814083</v>
      </c>
      <c r="U35" s="2">
        <f t="shared" si="40"/>
        <v>205.0687822574814</v>
      </c>
      <c r="V35" s="2">
        <f t="shared" si="41"/>
        <v>191.7747518678013</v>
      </c>
      <c r="W35" s="2">
        <f t="shared" si="42"/>
        <v>131.365000124293</v>
      </c>
      <c r="X35" s="2">
        <f t="shared" si="43"/>
        <v>180.04544449207393</v>
      </c>
      <c r="Y35" s="2">
        <f t="shared" si="44"/>
        <v>123.33046768525509</v>
      </c>
      <c r="Z35" s="2">
        <f t="shared" si="45"/>
        <v>93.88381042786442</v>
      </c>
      <c r="AA35" s="2">
        <f t="shared" si="46"/>
        <v>148.6017077516685</v>
      </c>
      <c r="AB35" s="2">
        <f t="shared" si="47"/>
        <v>113.12123290912095</v>
      </c>
      <c r="AC35" s="68">
        <f t="shared" si="48"/>
        <v>120.49067074885889</v>
      </c>
      <c r="AD35" s="68">
        <f t="shared" si="49"/>
        <v>78.86736014544219</v>
      </c>
      <c r="AE35" s="68">
        <f t="shared" si="50"/>
        <v>131.99851145970044</v>
      </c>
      <c r="AF35" s="2">
        <f t="shared" si="50"/>
        <v>135.0391738021404</v>
      </c>
      <c r="AG35" s="2">
        <f t="shared" si="50"/>
        <v>105.06390716872231</v>
      </c>
    </row>
    <row r="36" spans="1:33" ht="15.75">
      <c r="A36" s="5"/>
      <c r="B36" s="26" t="s">
        <v>9</v>
      </c>
      <c r="C36" s="2">
        <v>6427203.35</v>
      </c>
      <c r="D36" s="2">
        <v>9217478.57</v>
      </c>
      <c r="E36" s="2">
        <v>9381039.68</v>
      </c>
      <c r="F36" s="2">
        <v>10306590.61</v>
      </c>
      <c r="G36" s="2">
        <v>11779348.63</v>
      </c>
      <c r="H36" s="2">
        <v>11185600.06</v>
      </c>
      <c r="I36" s="44">
        <v>13618655.73</v>
      </c>
      <c r="J36" s="44">
        <v>14930064.91</v>
      </c>
      <c r="K36" s="44">
        <v>13583848.7</v>
      </c>
      <c r="L36" s="44">
        <v>16239971.27</v>
      </c>
      <c r="M36" s="44">
        <v>21811862.06</v>
      </c>
      <c r="N36" s="44">
        <v>21249562.94</v>
      </c>
      <c r="O36" s="89">
        <v>22389046.4</v>
      </c>
      <c r="P36" s="2">
        <f t="shared" si="35"/>
        <v>174.03525998597823</v>
      </c>
      <c r="Q36" s="2">
        <f t="shared" si="36"/>
        <v>121.35205929749182</v>
      </c>
      <c r="R36" s="2">
        <f t="shared" si="37"/>
        <v>119.23625143433996</v>
      </c>
      <c r="S36" s="2">
        <f t="shared" si="38"/>
        <v>108.52861516733905</v>
      </c>
      <c r="T36" s="2">
        <f t="shared" si="39"/>
        <v>94.95941084137858</v>
      </c>
      <c r="U36" s="2">
        <f t="shared" si="40"/>
        <v>132.13540971333876</v>
      </c>
      <c r="V36" s="2">
        <f t="shared" si="41"/>
        <v>115.61467580062616</v>
      </c>
      <c r="W36" s="2">
        <f t="shared" si="42"/>
        <v>121.75167766547162</v>
      </c>
      <c r="X36" s="2">
        <f t="shared" si="43"/>
        <v>126.74779717424833</v>
      </c>
      <c r="Y36" s="2">
        <f t="shared" si="44"/>
        <v>133.47576196104404</v>
      </c>
      <c r="Z36" s="2">
        <f t="shared" si="45"/>
        <v>109.62950533444464</v>
      </c>
      <c r="AA36" s="2">
        <f t="shared" si="46"/>
        <v>121.44050052867703</v>
      </c>
      <c r="AB36" s="2">
        <f t="shared" si="47"/>
        <v>99.74441655116279</v>
      </c>
      <c r="AC36" s="68">
        <f t="shared" si="48"/>
        <v>90.9831858192504</v>
      </c>
      <c r="AD36" s="68">
        <f t="shared" si="49"/>
        <v>119.55353470625745</v>
      </c>
      <c r="AE36" s="68">
        <f t="shared" si="50"/>
        <v>134.30973304917674</v>
      </c>
      <c r="AF36" s="2">
        <f t="shared" si="50"/>
        <v>97.42204898209411</v>
      </c>
      <c r="AG36" s="2">
        <f t="shared" si="50"/>
        <v>105.3623853969017</v>
      </c>
    </row>
    <row r="37" spans="1:33" ht="15.75">
      <c r="A37" s="5" t="s">
        <v>73</v>
      </c>
      <c r="B37" s="26" t="s">
        <v>12</v>
      </c>
      <c r="C37" s="2">
        <v>20342583.62</v>
      </c>
      <c r="D37" s="2">
        <v>16045961.49</v>
      </c>
      <c r="E37" s="2">
        <v>16478812.56</v>
      </c>
      <c r="F37" s="2">
        <v>17759704.13</v>
      </c>
      <c r="G37" s="2">
        <v>16631836.9</v>
      </c>
      <c r="H37" s="2">
        <v>21107141.3</v>
      </c>
      <c r="I37" s="44">
        <v>22050725.16</v>
      </c>
      <c r="J37" s="44">
        <v>24305830.55</v>
      </c>
      <c r="K37" s="44">
        <v>19573630.63</v>
      </c>
      <c r="L37" s="44">
        <v>26977351.87</v>
      </c>
      <c r="M37" s="44">
        <v>33507451.06</v>
      </c>
      <c r="N37" s="44">
        <v>35154644.32</v>
      </c>
      <c r="O37" s="89">
        <v>30443882.79</v>
      </c>
      <c r="P37" s="2">
        <f t="shared" si="35"/>
        <v>103.75840991627199</v>
      </c>
      <c r="Q37" s="2">
        <f t="shared" si="36"/>
        <v>131.54176714903733</v>
      </c>
      <c r="R37" s="2">
        <f t="shared" si="37"/>
        <v>128.08654278424538</v>
      </c>
      <c r="S37" s="2">
        <f t="shared" si="38"/>
        <v>118.84849626715037</v>
      </c>
      <c r="T37" s="2">
        <f t="shared" si="39"/>
        <v>126.90805848390684</v>
      </c>
      <c r="U37" s="2">
        <f t="shared" si="40"/>
        <v>124.16155696395603</v>
      </c>
      <c r="V37" s="2">
        <f t="shared" si="41"/>
        <v>132.5814177506755</v>
      </c>
      <c r="W37" s="2">
        <f t="shared" si="42"/>
        <v>104.47044839748148</v>
      </c>
      <c r="X37" s="2">
        <f t="shared" si="43"/>
        <v>146.14038543150937</v>
      </c>
      <c r="Y37" s="2">
        <f t="shared" si="44"/>
        <v>115.15453563576608</v>
      </c>
      <c r="Z37" s="2">
        <f t="shared" si="45"/>
        <v>110.22689899600562</v>
      </c>
      <c r="AA37" s="2">
        <f t="shared" si="46"/>
        <v>92.7346358836381</v>
      </c>
      <c r="AB37" s="2">
        <f t="shared" si="47"/>
        <v>88.76638064269446</v>
      </c>
      <c r="AC37" s="68">
        <f t="shared" si="48"/>
        <v>80.53059774992958</v>
      </c>
      <c r="AD37" s="68">
        <f t="shared" si="49"/>
        <v>137.8249767759105</v>
      </c>
      <c r="AE37" s="68">
        <f t="shared" si="50"/>
        <v>124.20585690347818</v>
      </c>
      <c r="AF37" s="2">
        <f t="shared" si="50"/>
        <v>104.9159014126454</v>
      </c>
      <c r="AG37" s="2">
        <f t="shared" si="50"/>
        <v>86.59988851794476</v>
      </c>
    </row>
    <row r="38" spans="1:33" ht="15.75">
      <c r="A38" s="5" t="s">
        <v>84</v>
      </c>
      <c r="B38" s="26" t="s">
        <v>20</v>
      </c>
      <c r="C38" s="2">
        <v>2294786.48</v>
      </c>
      <c r="D38" s="2">
        <v>10007146.77</v>
      </c>
      <c r="E38" s="2">
        <v>9141075.54</v>
      </c>
      <c r="F38" s="2">
        <v>8874725.84</v>
      </c>
      <c r="G38" s="2">
        <v>11754449.25</v>
      </c>
      <c r="H38" s="2">
        <v>12355965.8</v>
      </c>
      <c r="I38" s="44">
        <v>16131704.03</v>
      </c>
      <c r="J38" s="44">
        <v>17742413.92</v>
      </c>
      <c r="K38" s="44">
        <v>12855385.39</v>
      </c>
      <c r="L38" s="44">
        <v>19277797.93</v>
      </c>
      <c r="M38" s="44">
        <v>21921184.08</v>
      </c>
      <c r="N38" s="44">
        <v>22433923.18</v>
      </c>
      <c r="O38" s="89"/>
      <c r="P38" s="2">
        <f t="shared" si="35"/>
        <v>538.4364038958431</v>
      </c>
      <c r="Q38" s="2">
        <f t="shared" si="36"/>
        <v>123.47141581895677</v>
      </c>
      <c r="R38" s="2">
        <f t="shared" si="37"/>
        <v>135.1697154884249</v>
      </c>
      <c r="S38" s="2">
        <f t="shared" si="38"/>
        <v>139.22645074070255</v>
      </c>
      <c r="T38" s="2">
        <f t="shared" si="39"/>
        <v>105.1173520528833</v>
      </c>
      <c r="U38" s="2">
        <f t="shared" si="40"/>
        <v>181.7712943569646</v>
      </c>
      <c r="V38" s="2">
        <f t="shared" si="41"/>
        <v>137.23913121663273</v>
      </c>
      <c r="W38" s="2">
        <f t="shared" si="42"/>
        <v>130.55801781193014</v>
      </c>
      <c r="X38" s="2">
        <f t="shared" si="43"/>
        <v>150.94211172845894</v>
      </c>
      <c r="Y38" s="2">
        <f t="shared" si="44"/>
        <v>143.59390603039708</v>
      </c>
      <c r="Z38" s="2">
        <f t="shared" si="45"/>
        <v>109.984747346</v>
      </c>
      <c r="AA38" s="2">
        <f t="shared" si="46"/>
        <v>104.04193082178975</v>
      </c>
      <c r="AB38" s="2">
        <f t="shared" si="47"/>
        <v>79.6901887493903</v>
      </c>
      <c r="AC38" s="68">
        <f t="shared" si="48"/>
        <v>72.45567287497934</v>
      </c>
      <c r="AD38" s="68">
        <f t="shared" si="49"/>
        <v>149.9589265133653</v>
      </c>
      <c r="AE38" s="68">
        <f t="shared" si="50"/>
        <v>113.71207520484678</v>
      </c>
      <c r="AF38" s="2">
        <f t="shared" si="50"/>
        <v>102.33901188060277</v>
      </c>
      <c r="AG38" s="2">
        <f t="shared" si="50"/>
        <v>0</v>
      </c>
    </row>
    <row r="39" spans="1:33" ht="15.75">
      <c r="A39" s="7" t="s">
        <v>30</v>
      </c>
      <c r="B39" s="26" t="s">
        <v>21</v>
      </c>
      <c r="C39" s="2">
        <v>7571441.35</v>
      </c>
      <c r="D39" s="2">
        <v>10810295.3</v>
      </c>
      <c r="E39" s="2">
        <v>10998116</v>
      </c>
      <c r="F39" s="2">
        <v>12372629.18</v>
      </c>
      <c r="G39" s="2">
        <v>11634418.35</v>
      </c>
      <c r="H39" s="2">
        <v>16314490.27</v>
      </c>
      <c r="I39" s="44">
        <v>18676557.38</v>
      </c>
      <c r="J39" s="44">
        <v>19410607.4</v>
      </c>
      <c r="K39" s="44">
        <v>18384990.93</v>
      </c>
      <c r="L39" s="44">
        <v>23224752.8</v>
      </c>
      <c r="M39" s="44">
        <v>28593870.23</v>
      </c>
      <c r="N39" s="44">
        <v>28582735.38</v>
      </c>
      <c r="O39" s="89"/>
      <c r="P39" s="2">
        <f t="shared" si="35"/>
        <v>215.47403612919754</v>
      </c>
      <c r="Q39" s="2">
        <f t="shared" si="36"/>
        <v>150.91623140026525</v>
      </c>
      <c r="R39" s="2">
        <f t="shared" si="37"/>
        <v>148.3389543263592</v>
      </c>
      <c r="S39" s="2">
        <f t="shared" si="38"/>
        <v>131.859526642663</v>
      </c>
      <c r="T39" s="2">
        <f t="shared" si="39"/>
        <v>140.22609278099407</v>
      </c>
      <c r="U39" s="2">
        <f t="shared" si="40"/>
        <v>150.9505951264596</v>
      </c>
      <c r="V39" s="2">
        <f t="shared" si="41"/>
        <v>160.5285010230013</v>
      </c>
      <c r="W39" s="2">
        <f t="shared" si="42"/>
        <v>114.4783384029074</v>
      </c>
      <c r="X39" s="2">
        <f t="shared" si="43"/>
        <v>166.83779812679674</v>
      </c>
      <c r="Y39" s="2">
        <f t="shared" si="44"/>
        <v>118.9777129334731</v>
      </c>
      <c r="Z39" s="2">
        <f t="shared" si="45"/>
        <v>103.9303282990797</v>
      </c>
      <c r="AA39" s="2">
        <f t="shared" si="46"/>
        <v>112.6911759162182</v>
      </c>
      <c r="AB39" s="2">
        <f t="shared" si="47"/>
        <v>98.43886405793272</v>
      </c>
      <c r="AC39" s="68">
        <f t="shared" si="48"/>
        <v>94.71620620176986</v>
      </c>
      <c r="AD39" s="68">
        <f t="shared" si="49"/>
        <v>126.32452682966866</v>
      </c>
      <c r="AE39" s="68">
        <f t="shared" si="50"/>
        <v>123.1180821438065</v>
      </c>
      <c r="AF39" s="2">
        <f t="shared" si="50"/>
        <v>99.96105861182681</v>
      </c>
      <c r="AG39" s="2">
        <f t="shared" si="50"/>
        <v>0</v>
      </c>
    </row>
    <row r="40" spans="1:33" ht="15.75">
      <c r="A40" s="5"/>
      <c r="B40" s="26" t="s">
        <v>22</v>
      </c>
      <c r="C40" s="2">
        <v>18145879.65</v>
      </c>
      <c r="D40" s="2">
        <v>16145311.71</v>
      </c>
      <c r="E40" s="2">
        <v>14056428.19</v>
      </c>
      <c r="F40" s="2">
        <v>19915127.17</v>
      </c>
      <c r="G40" s="2">
        <v>19245997.3</v>
      </c>
      <c r="H40" s="2">
        <v>20500307.34</v>
      </c>
      <c r="I40" s="44">
        <v>24223500.35</v>
      </c>
      <c r="J40" s="44">
        <v>24290649.04</v>
      </c>
      <c r="K40" s="44">
        <v>25173211.29</v>
      </c>
      <c r="L40" s="44">
        <v>29223889.79</v>
      </c>
      <c r="M40" s="44">
        <v>32165985.02</v>
      </c>
      <c r="N40" s="44">
        <v>33822921.56</v>
      </c>
      <c r="O40" s="89"/>
      <c r="P40" s="2">
        <f t="shared" si="35"/>
        <v>112.97499892764912</v>
      </c>
      <c r="Q40" s="2">
        <f t="shared" si="36"/>
        <v>126.9737476006897</v>
      </c>
      <c r="R40" s="2">
        <f t="shared" si="37"/>
        <v>145.84293437065537</v>
      </c>
      <c r="S40" s="2">
        <f t="shared" si="38"/>
        <v>102.93837023989236</v>
      </c>
      <c r="T40" s="2">
        <f t="shared" si="39"/>
        <v>106.51725145986588</v>
      </c>
      <c r="U40" s="2">
        <f t="shared" si="40"/>
        <v>121.63367144594537</v>
      </c>
      <c r="V40" s="2">
        <f t="shared" si="41"/>
        <v>125.86253636230116</v>
      </c>
      <c r="W40" s="2">
        <f t="shared" si="42"/>
        <v>118.16164483902807</v>
      </c>
      <c r="X40" s="2">
        <f t="shared" si="43"/>
        <v>126.21143327293305</v>
      </c>
      <c r="Y40" s="2">
        <f t="shared" si="44"/>
        <v>118.48919451370527</v>
      </c>
      <c r="Z40" s="2">
        <f t="shared" si="45"/>
        <v>100.27720473519426</v>
      </c>
      <c r="AA40" s="2">
        <f t="shared" si="46"/>
        <v>122.7943116778658</v>
      </c>
      <c r="AB40" s="2">
        <f t="shared" si="47"/>
        <v>103.92061810340303</v>
      </c>
      <c r="AC40" s="68">
        <f t="shared" si="48"/>
        <v>103.63334157332176</v>
      </c>
      <c r="AD40" s="68">
        <f t="shared" si="49"/>
        <v>116.09122671452378</v>
      </c>
      <c r="AE40" s="68">
        <f t="shared" si="50"/>
        <v>110.0674319919135</v>
      </c>
      <c r="AF40" s="2">
        <f t="shared" si="50"/>
        <v>105.15120721149924</v>
      </c>
      <c r="AG40" s="2">
        <f t="shared" si="50"/>
        <v>0</v>
      </c>
    </row>
    <row r="41" spans="1:33" ht="15.75">
      <c r="A41" s="5"/>
      <c r="B41" s="26" t="s">
        <v>23</v>
      </c>
      <c r="C41" s="2">
        <v>2996099.62</v>
      </c>
      <c r="D41" s="2">
        <v>10425497.09</v>
      </c>
      <c r="E41" s="2">
        <v>10068041.3</v>
      </c>
      <c r="F41" s="2">
        <v>10927351.38</v>
      </c>
      <c r="G41" s="2">
        <v>9323617.82</v>
      </c>
      <c r="H41" s="2">
        <v>9814252.04</v>
      </c>
      <c r="I41" s="44">
        <v>13720306.37</v>
      </c>
      <c r="J41" s="44">
        <v>16238683.82</v>
      </c>
      <c r="K41" s="44">
        <v>17815642.15</v>
      </c>
      <c r="L41" s="44">
        <v>17817239.06</v>
      </c>
      <c r="M41" s="44">
        <v>20385835.8</v>
      </c>
      <c r="N41" s="44">
        <v>20638939.93</v>
      </c>
      <c r="O41" s="89"/>
      <c r="P41" s="2">
        <f t="shared" si="35"/>
        <v>327.5676140568383</v>
      </c>
      <c r="Q41" s="2">
        <f t="shared" si="36"/>
        <v>94.13701769111519</v>
      </c>
      <c r="R41" s="2">
        <f t="shared" si="37"/>
        <v>97.47925885047768</v>
      </c>
      <c r="S41" s="2">
        <f t="shared" si="38"/>
        <v>89.81364009180419</v>
      </c>
      <c r="T41" s="2">
        <f t="shared" si="39"/>
        <v>105.26227296605342</v>
      </c>
      <c r="U41" s="2">
        <f t="shared" si="40"/>
        <v>125.55930428952674</v>
      </c>
      <c r="V41" s="2">
        <f t="shared" si="41"/>
        <v>147.15646474235254</v>
      </c>
      <c r="W41" s="2">
        <f t="shared" si="42"/>
        <v>139.79981677747907</v>
      </c>
      <c r="X41" s="2">
        <f t="shared" si="43"/>
        <v>174.167197041974</v>
      </c>
      <c r="Y41" s="2">
        <f t="shared" si="44"/>
        <v>165.4602281846432</v>
      </c>
      <c r="Z41" s="2">
        <f t="shared" si="45"/>
        <v>118.35511089975756</v>
      </c>
      <c r="AA41" s="2">
        <f t="shared" si="46"/>
        <v>181.52827212291564</v>
      </c>
      <c r="AB41" s="2">
        <f t="shared" si="47"/>
        <v>129.84871962447292</v>
      </c>
      <c r="AC41" s="68">
        <f t="shared" si="48"/>
        <v>109.71112158768541</v>
      </c>
      <c r="AD41" s="68">
        <f t="shared" si="49"/>
        <v>100.00896352759308</v>
      </c>
      <c r="AE41" s="68">
        <f t="shared" si="50"/>
        <v>114.41635671694243</v>
      </c>
      <c r="AF41" s="2">
        <f t="shared" si="50"/>
        <v>101.24156856987929</v>
      </c>
      <c r="AG41" s="2">
        <f t="shared" si="50"/>
        <v>0</v>
      </c>
    </row>
    <row r="42" spans="1:33" ht="15.75">
      <c r="A42" s="5"/>
      <c r="B42" s="26" t="s">
        <v>24</v>
      </c>
      <c r="C42" s="2">
        <v>10511169.89</v>
      </c>
      <c r="D42" s="2">
        <v>10590159.27</v>
      </c>
      <c r="E42" s="2">
        <v>10879930.08</v>
      </c>
      <c r="F42" s="2">
        <v>10295118.39</v>
      </c>
      <c r="G42" s="2">
        <v>14358462.1</v>
      </c>
      <c r="H42" s="2">
        <v>16035879.26</v>
      </c>
      <c r="I42" s="44">
        <v>18691224.47</v>
      </c>
      <c r="J42" s="44">
        <v>16903213.18</v>
      </c>
      <c r="K42" s="44">
        <v>18250762.01</v>
      </c>
      <c r="L42" s="44">
        <v>22024388.27</v>
      </c>
      <c r="M42" s="44">
        <v>25936441.17</v>
      </c>
      <c r="N42" s="44">
        <v>28197855.29</v>
      </c>
      <c r="O42" s="89"/>
      <c r="P42" s="2">
        <f t="shared" si="35"/>
        <v>152.56036604694245</v>
      </c>
      <c r="Q42" s="2">
        <f t="shared" si="36"/>
        <v>151.42245599107028</v>
      </c>
      <c r="R42" s="2">
        <f t="shared" si="37"/>
        <v>147.3895433342711</v>
      </c>
      <c r="S42" s="2">
        <f t="shared" si="38"/>
        <v>155.7619704070251</v>
      </c>
      <c r="T42" s="2">
        <f t="shared" si="39"/>
        <v>111.68242913703132</v>
      </c>
      <c r="U42" s="2">
        <f t="shared" si="40"/>
        <v>181.55424505030874</v>
      </c>
      <c r="V42" s="2">
        <f t="shared" si="41"/>
        <v>130.17567159925852</v>
      </c>
      <c r="W42" s="2">
        <f t="shared" si="42"/>
        <v>116.55877527478964</v>
      </c>
      <c r="X42" s="2">
        <f t="shared" si="43"/>
        <v>117.72300586425617</v>
      </c>
      <c r="Y42" s="2">
        <f t="shared" si="44"/>
        <v>105.408708221965</v>
      </c>
      <c r="Z42" s="2">
        <f t="shared" si="45"/>
        <v>90.43395314806789</v>
      </c>
      <c r="AA42" s="2">
        <f t="shared" si="46"/>
        <v>113.81204431692635</v>
      </c>
      <c r="AB42" s="2">
        <f t="shared" si="47"/>
        <v>97.64347990840861</v>
      </c>
      <c r="AC42" s="68">
        <f t="shared" si="48"/>
        <v>107.9721459798805</v>
      </c>
      <c r="AD42" s="68">
        <f t="shared" si="49"/>
        <v>120.67654083666393</v>
      </c>
      <c r="AE42" s="68">
        <f t="shared" si="50"/>
        <v>117.76236802603373</v>
      </c>
      <c r="AF42" s="2">
        <f t="shared" si="50"/>
        <v>108.71906097362239</v>
      </c>
      <c r="AG42" s="2">
        <f t="shared" si="50"/>
        <v>0</v>
      </c>
    </row>
    <row r="43" spans="1:33" ht="15.75">
      <c r="A43" s="5"/>
      <c r="B43" s="26" t="s">
        <v>25</v>
      </c>
      <c r="C43" s="2">
        <v>20853420.42</v>
      </c>
      <c r="D43" s="2">
        <v>17374389.67</v>
      </c>
      <c r="E43" s="2">
        <v>18606073.55</v>
      </c>
      <c r="F43" s="2">
        <v>20348578.51</v>
      </c>
      <c r="G43" s="2">
        <v>19342463.32</v>
      </c>
      <c r="H43" s="2">
        <v>20652365.28</v>
      </c>
      <c r="I43" s="44">
        <v>25124824.97</v>
      </c>
      <c r="J43" s="44">
        <v>26436888.53</v>
      </c>
      <c r="K43" s="44">
        <v>26526300.01</v>
      </c>
      <c r="L43" s="44">
        <v>30751670.08</v>
      </c>
      <c r="M43" s="44">
        <v>37567022.7</v>
      </c>
      <c r="N43" s="44">
        <v>34144398.9</v>
      </c>
      <c r="O43" s="89"/>
      <c r="P43" s="2">
        <f t="shared" si="35"/>
        <v>99.03586492790807</v>
      </c>
      <c r="Q43" s="2">
        <f t="shared" si="36"/>
        <v>118.86670940539577</v>
      </c>
      <c r="R43" s="2">
        <f t="shared" si="37"/>
        <v>110.99797721696096</v>
      </c>
      <c r="S43" s="2">
        <f t="shared" si="38"/>
        <v>101.49291396374794</v>
      </c>
      <c r="T43" s="2">
        <f t="shared" si="39"/>
        <v>106.77215687748296</v>
      </c>
      <c r="U43" s="2">
        <f t="shared" si="40"/>
        <v>123.47213815280898</v>
      </c>
      <c r="V43" s="2">
        <f t="shared" si="41"/>
        <v>129.89464968518806</v>
      </c>
      <c r="W43" s="2">
        <f t="shared" si="42"/>
        <v>121.65591993635316</v>
      </c>
      <c r="X43" s="2">
        <f t="shared" si="43"/>
        <v>136.67798197484186</v>
      </c>
      <c r="Y43" s="2">
        <f t="shared" si="44"/>
        <v>128.0090109368819</v>
      </c>
      <c r="Z43" s="2">
        <f t="shared" si="45"/>
        <v>105.22217990201585</v>
      </c>
      <c r="AA43" s="2">
        <f t="shared" si="46"/>
        <v>128.4419467231116</v>
      </c>
      <c r="AB43" s="2">
        <f t="shared" si="47"/>
        <v>105.57804896819547</v>
      </c>
      <c r="AC43" s="68">
        <f t="shared" si="48"/>
        <v>100.33820727389511</v>
      </c>
      <c r="AD43" s="68">
        <f t="shared" si="49"/>
        <v>115.92898394577118</v>
      </c>
      <c r="AE43" s="68">
        <f t="shared" si="50"/>
        <v>122.16254467568743</v>
      </c>
      <c r="AF43" s="2">
        <f t="shared" si="50"/>
        <v>90.88928652309728</v>
      </c>
      <c r="AG43" s="2">
        <f t="shared" si="50"/>
        <v>0</v>
      </c>
    </row>
    <row r="44" spans="1:33" ht="16.5" thickBot="1">
      <c r="A44" s="15"/>
      <c r="B44" s="30" t="s">
        <v>26</v>
      </c>
      <c r="C44" s="25">
        <v>5391539.05</v>
      </c>
      <c r="D44" s="25">
        <v>13478124.5</v>
      </c>
      <c r="E44" s="25">
        <v>11830187.52</v>
      </c>
      <c r="F44" s="25">
        <v>13853902.58</v>
      </c>
      <c r="G44" s="25">
        <v>14564757.92</v>
      </c>
      <c r="H44" s="25">
        <v>16790173.42</v>
      </c>
      <c r="I44" s="45">
        <v>21349366.52</v>
      </c>
      <c r="J44" s="45">
        <v>21419953.35</v>
      </c>
      <c r="K44" s="45">
        <v>21489040.01</v>
      </c>
      <c r="L44" s="45">
        <v>27335268.2</v>
      </c>
      <c r="M44" s="45">
        <v>25142622.35</v>
      </c>
      <c r="N44" s="45">
        <v>33794348.17</v>
      </c>
      <c r="O44" s="90"/>
      <c r="P44" s="25">
        <f t="shared" si="35"/>
        <v>311.4170789507683</v>
      </c>
      <c r="Q44" s="25">
        <f t="shared" si="36"/>
        <v>124.57351480912646</v>
      </c>
      <c r="R44" s="25">
        <f t="shared" si="37"/>
        <v>141.9265196905349</v>
      </c>
      <c r="S44" s="25">
        <f t="shared" si="38"/>
        <v>121.19453939454512</v>
      </c>
      <c r="T44" s="25">
        <f t="shared" si="39"/>
        <v>115.27945409201831</v>
      </c>
      <c r="U44" s="25">
        <f t="shared" si="40"/>
        <v>154.10362817781558</v>
      </c>
      <c r="V44" s="25">
        <f t="shared" si="41"/>
        <v>146.58236434320358</v>
      </c>
      <c r="W44" s="25">
        <f t="shared" si="42"/>
        <v>127.15393692461336</v>
      </c>
      <c r="X44" s="25">
        <f t="shared" si="43"/>
        <v>147.06700562861124</v>
      </c>
      <c r="Y44" s="25">
        <f t="shared" si="44"/>
        <v>127.57434252873846</v>
      </c>
      <c r="Z44" s="25">
        <f t="shared" si="45"/>
        <v>100.33062728083233</v>
      </c>
      <c r="AA44" s="25">
        <f t="shared" si="46"/>
        <v>127.98581332342187</v>
      </c>
      <c r="AB44" s="25">
        <f t="shared" si="47"/>
        <v>100.65422779579505</v>
      </c>
      <c r="AC44" s="69">
        <f t="shared" si="48"/>
        <v>100.32253412914179</v>
      </c>
      <c r="AD44" s="69">
        <f t="shared" si="49"/>
        <v>127.20562755376432</v>
      </c>
      <c r="AE44" s="69">
        <f t="shared" si="50"/>
        <v>91.9786927497569</v>
      </c>
      <c r="AF44" s="25">
        <f t="shared" si="50"/>
        <v>134.41059448598048</v>
      </c>
      <c r="AG44" s="25">
        <f t="shared" si="50"/>
        <v>0</v>
      </c>
    </row>
    <row r="45" spans="1:33" ht="16.5" thickBot="1">
      <c r="A45" s="31"/>
      <c r="B45" s="32" t="s">
        <v>10</v>
      </c>
      <c r="C45" s="10">
        <f aca="true" t="shared" si="51" ref="C45:H45">SUM(C33:C44)</f>
        <v>128255331.04</v>
      </c>
      <c r="D45" s="10">
        <f t="shared" si="51"/>
        <v>153325977.96</v>
      </c>
      <c r="E45" s="10">
        <f t="shared" si="51"/>
        <v>157167756.17000002</v>
      </c>
      <c r="F45" s="10">
        <f t="shared" si="51"/>
        <v>162691396.56</v>
      </c>
      <c r="G45" s="10">
        <f t="shared" si="51"/>
        <v>168577884.55999997</v>
      </c>
      <c r="H45" s="10">
        <f t="shared" si="51"/>
        <v>191346795.45</v>
      </c>
      <c r="I45" s="48">
        <f aca="true" t="shared" si="52" ref="I45:O45">SUM(I33:I44)</f>
        <v>229181346.10000002</v>
      </c>
      <c r="J45" s="48">
        <f t="shared" si="52"/>
        <v>238085728.84999996</v>
      </c>
      <c r="K45" s="48">
        <f t="shared" si="52"/>
        <v>234440869.48999998</v>
      </c>
      <c r="L45" s="48">
        <f t="shared" si="52"/>
        <v>272158774.6</v>
      </c>
      <c r="M45" s="48">
        <f t="shared" si="52"/>
        <v>316723399.67</v>
      </c>
      <c r="N45" s="48">
        <f t="shared" si="52"/>
        <v>338294616.83</v>
      </c>
      <c r="O45" s="92">
        <f t="shared" si="52"/>
        <v>135460975.51</v>
      </c>
      <c r="P45" s="11">
        <f t="shared" si="35"/>
        <v>149.19207950141515</v>
      </c>
      <c r="Q45" s="11">
        <f t="shared" si="36"/>
        <v>124.79737484532394</v>
      </c>
      <c r="R45" s="11">
        <f t="shared" si="37"/>
        <v>121.74685197072503</v>
      </c>
      <c r="S45" s="11">
        <f t="shared" si="38"/>
        <v>117.61334618541552</v>
      </c>
      <c r="T45" s="11">
        <f t="shared" si="39"/>
        <v>113.50646376268658</v>
      </c>
      <c r="U45" s="11">
        <f t="shared" si="40"/>
        <v>140.86875578296406</v>
      </c>
      <c r="V45" s="11">
        <f t="shared" si="41"/>
        <v>135.9498291832166</v>
      </c>
      <c r="W45" s="11">
        <f t="shared" si="42"/>
        <v>119.77276419028738</v>
      </c>
      <c r="X45" s="11">
        <f t="shared" si="43"/>
        <v>141.23188784307047</v>
      </c>
      <c r="Y45" s="11">
        <f t="shared" si="44"/>
        <v>124.42629535032539</v>
      </c>
      <c r="Z45" s="65">
        <f t="shared" si="45"/>
        <v>103.8852999607196</v>
      </c>
      <c r="AA45" s="65">
        <f t="shared" si="46"/>
        <v>122.52145061465673</v>
      </c>
      <c r="AB45" s="11">
        <f t="shared" si="47"/>
        <v>102.29491774941624</v>
      </c>
      <c r="AC45" s="71">
        <f t="shared" si="48"/>
        <v>98.46909792636234</v>
      </c>
      <c r="AD45" s="71">
        <f t="shared" si="49"/>
        <v>116.08845129778402</v>
      </c>
      <c r="AE45" s="83">
        <f t="shared" si="50"/>
        <v>116.37449504815633</v>
      </c>
      <c r="AF45" s="104">
        <f t="shared" si="50"/>
        <v>106.8107431223823</v>
      </c>
      <c r="AG45" s="105">
        <f t="shared" si="50"/>
        <v>40.04230891385183</v>
      </c>
    </row>
    <row r="46" spans="1:33" ht="14.25" customHeight="1">
      <c r="A46" s="16"/>
      <c r="B46" s="28"/>
      <c r="C46" s="12"/>
      <c r="D46" s="12"/>
      <c r="E46" s="12"/>
      <c r="F46" s="12"/>
      <c r="G46" s="12"/>
      <c r="H46" s="12"/>
      <c r="I46" s="47"/>
      <c r="J46" s="47"/>
      <c r="K46" s="47"/>
      <c r="L46" s="47"/>
      <c r="M46" s="47"/>
      <c r="N46" s="47"/>
      <c r="O46" s="91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67"/>
      <c r="AD46" s="67"/>
      <c r="AE46" s="82"/>
      <c r="AF46" s="103"/>
      <c r="AG46" s="12"/>
    </row>
    <row r="47" spans="1:33" ht="15.75">
      <c r="A47" s="5" t="s">
        <v>13</v>
      </c>
      <c r="B47" s="26" t="s">
        <v>3</v>
      </c>
      <c r="C47" s="2">
        <v>615245.4</v>
      </c>
      <c r="D47" s="2">
        <v>542956.66</v>
      </c>
      <c r="E47" s="2">
        <v>902185.16</v>
      </c>
      <c r="F47" s="2">
        <v>0</v>
      </c>
      <c r="G47" s="2">
        <v>268536.06</v>
      </c>
      <c r="H47" s="2">
        <v>240920.91</v>
      </c>
      <c r="I47" s="44">
        <v>223184.47</v>
      </c>
      <c r="J47" s="44">
        <v>298029.4</v>
      </c>
      <c r="K47" s="44">
        <v>218326.3</v>
      </c>
      <c r="L47" s="44">
        <v>258581.63</v>
      </c>
      <c r="M47" s="44">
        <v>459173.18</v>
      </c>
      <c r="N47" s="44">
        <v>503078.73</v>
      </c>
      <c r="O47" s="89">
        <v>495942.02</v>
      </c>
      <c r="P47" s="2">
        <f aca="true" t="shared" si="53" ref="P47:P59">SUM(H47/C47*100)</f>
        <v>39.1585065081348</v>
      </c>
      <c r="Q47" s="2">
        <f aca="true" t="shared" si="54" ref="Q47:Q59">SUM(H47/D47*100)</f>
        <v>44.372033303726305</v>
      </c>
      <c r="R47" s="2">
        <f aca="true" t="shared" si="55" ref="R47:R59">SUM(H47/E47*100)</f>
        <v>26.70415350214805</v>
      </c>
      <c r="S47" s="2" t="e">
        <f aca="true" t="shared" si="56" ref="S47:S59">SUM(H47/F47*100)</f>
        <v>#DIV/0!</v>
      </c>
      <c r="T47" s="2">
        <f aca="true" t="shared" si="57" ref="T47:T59">SUM(H47/G47*100)</f>
        <v>89.71640903646237</v>
      </c>
      <c r="U47" s="2" t="e">
        <f aca="true" t="shared" si="58" ref="U47:U52">SUM(I47/F47*100)</f>
        <v>#DIV/0!</v>
      </c>
      <c r="V47" s="2">
        <f aca="true" t="shared" si="59" ref="V47:V52">SUM(I47/G47*100)</f>
        <v>83.1115456151401</v>
      </c>
      <c r="W47" s="2">
        <f aca="true" t="shared" si="60" ref="W47:W52">SUM(I47/H47*100)</f>
        <v>92.63806533023639</v>
      </c>
      <c r="X47" s="2">
        <f aca="true" t="shared" si="61" ref="X47:X52">SUM(J47/G47*100)</f>
        <v>110.98300913478809</v>
      </c>
      <c r="Y47" s="2">
        <f aca="true" t="shared" si="62" ref="Y47:Y52">SUM(J47/H47*100)</f>
        <v>123.70424800404416</v>
      </c>
      <c r="Z47" s="2">
        <f aca="true" t="shared" si="63" ref="Z47:Z52">SUM(J47/I47*100)</f>
        <v>133.53500805858042</v>
      </c>
      <c r="AA47" s="2">
        <f aca="true" t="shared" si="64" ref="AA47:AA59">SUM(K47/H47*100)</f>
        <v>90.62156539255973</v>
      </c>
      <c r="AB47" s="2">
        <f aca="true" t="shared" si="65" ref="AB47:AB59">SUM(K47/I47*100)</f>
        <v>97.82324908180215</v>
      </c>
      <c r="AC47" s="68">
        <f aca="true" t="shared" si="66" ref="AC47:AC59">SUM(K47/J47*100)</f>
        <v>73.25663172827915</v>
      </c>
      <c r="AD47" s="68">
        <f aca="true" t="shared" si="67" ref="AD47:AD59">SUM(L47/K47*100)</f>
        <v>118.43814968695938</v>
      </c>
      <c r="AE47" s="68">
        <f aca="true" t="shared" si="68" ref="AE47:AG62">SUM(M47/L47*100)</f>
        <v>177.57378202001433</v>
      </c>
      <c r="AF47" s="2">
        <f t="shared" si="68"/>
        <v>109.56187162325118</v>
      </c>
      <c r="AG47" s="2">
        <f t="shared" si="50"/>
        <v>98.58139301576118</v>
      </c>
    </row>
    <row r="48" spans="1:33" ht="15.75">
      <c r="A48" s="5" t="s">
        <v>15</v>
      </c>
      <c r="B48" s="26" t="s">
        <v>4</v>
      </c>
      <c r="C48" s="2">
        <v>158277.39</v>
      </c>
      <c r="D48" s="2">
        <v>204987.02</v>
      </c>
      <c r="E48" s="2">
        <v>233502.79</v>
      </c>
      <c r="F48" s="2">
        <v>0</v>
      </c>
      <c r="G48" s="2">
        <v>200103.82</v>
      </c>
      <c r="H48" s="2">
        <v>103472.98</v>
      </c>
      <c r="I48" s="44">
        <v>115750.08</v>
      </c>
      <c r="J48" s="44">
        <v>159856.8</v>
      </c>
      <c r="K48" s="44">
        <v>80913.88</v>
      </c>
      <c r="L48" s="44">
        <v>255054.37</v>
      </c>
      <c r="M48" s="44">
        <v>223210.85</v>
      </c>
      <c r="N48" s="44">
        <v>327047.61</v>
      </c>
      <c r="O48" s="89">
        <v>380146.63</v>
      </c>
      <c r="P48" s="2">
        <f t="shared" si="53"/>
        <v>65.37445430455985</v>
      </c>
      <c r="Q48" s="2">
        <f t="shared" si="54"/>
        <v>50.477820498097884</v>
      </c>
      <c r="R48" s="2">
        <f t="shared" si="55"/>
        <v>44.313380581020034</v>
      </c>
      <c r="S48" s="2" t="e">
        <f t="shared" si="56"/>
        <v>#DIV/0!</v>
      </c>
      <c r="T48" s="2">
        <f t="shared" si="57"/>
        <v>51.709647521971334</v>
      </c>
      <c r="U48" s="2" t="e">
        <f t="shared" si="58"/>
        <v>#DIV/0!</v>
      </c>
      <c r="V48" s="2">
        <f t="shared" si="59"/>
        <v>57.845012653931335</v>
      </c>
      <c r="W48" s="2">
        <f t="shared" si="60"/>
        <v>111.86502988509659</v>
      </c>
      <c r="X48" s="2">
        <f t="shared" si="61"/>
        <v>79.88693069427659</v>
      </c>
      <c r="Y48" s="2">
        <f t="shared" si="62"/>
        <v>154.49134643652863</v>
      </c>
      <c r="Z48" s="2">
        <f t="shared" si="63"/>
        <v>138.10513133122672</v>
      </c>
      <c r="AA48" s="2">
        <f t="shared" si="64"/>
        <v>78.19807644469117</v>
      </c>
      <c r="AB48" s="2">
        <f t="shared" si="65"/>
        <v>69.90395168625369</v>
      </c>
      <c r="AC48" s="68">
        <f t="shared" si="66"/>
        <v>50.616476746688285</v>
      </c>
      <c r="AD48" s="68">
        <f t="shared" si="67"/>
        <v>315.2170801845122</v>
      </c>
      <c r="AE48" s="68">
        <f t="shared" si="68"/>
        <v>87.51500709436972</v>
      </c>
      <c r="AF48" s="2">
        <f t="shared" si="68"/>
        <v>146.51958450944477</v>
      </c>
      <c r="AG48" s="2">
        <f t="shared" si="50"/>
        <v>116.2358685330249</v>
      </c>
    </row>
    <row r="49" spans="1:33" ht="15.75">
      <c r="A49" s="5"/>
      <c r="B49" s="26" t="s">
        <v>5</v>
      </c>
      <c r="C49" s="2">
        <v>793578.78</v>
      </c>
      <c r="D49" s="2">
        <v>271726.75</v>
      </c>
      <c r="E49" s="2">
        <v>168071.48</v>
      </c>
      <c r="F49" s="2">
        <v>538776.36</v>
      </c>
      <c r="G49" s="2">
        <v>165153.22</v>
      </c>
      <c r="H49" s="2">
        <v>256680.4</v>
      </c>
      <c r="I49" s="44">
        <v>333559.69</v>
      </c>
      <c r="J49" s="44">
        <v>344589.45</v>
      </c>
      <c r="K49" s="44">
        <v>451941.01</v>
      </c>
      <c r="L49" s="44">
        <v>811763.96</v>
      </c>
      <c r="M49" s="44">
        <v>865331.73</v>
      </c>
      <c r="N49" s="44">
        <v>782728.67</v>
      </c>
      <c r="O49" s="89">
        <v>758729.18</v>
      </c>
      <c r="P49" s="2">
        <f t="shared" si="53"/>
        <v>32.34466526436102</v>
      </c>
      <c r="Q49" s="2">
        <f t="shared" si="54"/>
        <v>94.46269092019833</v>
      </c>
      <c r="R49" s="2">
        <f t="shared" si="55"/>
        <v>152.7209732430511</v>
      </c>
      <c r="S49" s="2">
        <f t="shared" si="56"/>
        <v>47.641362735365746</v>
      </c>
      <c r="T49" s="2">
        <f t="shared" si="57"/>
        <v>155.41955524693978</v>
      </c>
      <c r="U49" s="2">
        <f t="shared" si="58"/>
        <v>61.91060238797411</v>
      </c>
      <c r="V49" s="2">
        <f t="shared" si="59"/>
        <v>201.9698374636595</v>
      </c>
      <c r="W49" s="2">
        <f t="shared" si="60"/>
        <v>129.9513675372175</v>
      </c>
      <c r="X49" s="2">
        <f t="shared" si="61"/>
        <v>208.6483387971485</v>
      </c>
      <c r="Y49" s="2">
        <f t="shared" si="62"/>
        <v>134.24844670648793</v>
      </c>
      <c r="Z49" s="2">
        <f t="shared" si="63"/>
        <v>103.30668253109361</v>
      </c>
      <c r="AA49" s="2">
        <f t="shared" si="64"/>
        <v>176.0714920188686</v>
      </c>
      <c r="AB49" s="2">
        <f t="shared" si="65"/>
        <v>135.49029560496353</v>
      </c>
      <c r="AC49" s="68">
        <f t="shared" si="66"/>
        <v>131.15346682842437</v>
      </c>
      <c r="AD49" s="68">
        <f t="shared" si="67"/>
        <v>179.61723809928202</v>
      </c>
      <c r="AE49" s="68">
        <f t="shared" si="68"/>
        <v>106.59893425177438</v>
      </c>
      <c r="AF49" s="2">
        <f t="shared" si="68"/>
        <v>90.45417414660156</v>
      </c>
      <c r="AG49" s="2">
        <f t="shared" si="68"/>
        <v>96.93386853965627</v>
      </c>
    </row>
    <row r="50" spans="1:33" ht="15.75">
      <c r="A50" s="5"/>
      <c r="B50" s="26" t="s">
        <v>9</v>
      </c>
      <c r="C50" s="2">
        <v>95135.3</v>
      </c>
      <c r="D50" s="2">
        <v>675751.34</v>
      </c>
      <c r="E50" s="2">
        <v>854086.61</v>
      </c>
      <c r="F50" s="2">
        <v>0</v>
      </c>
      <c r="G50" s="2">
        <v>0</v>
      </c>
      <c r="H50" s="2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89">
        <v>0</v>
      </c>
      <c r="P50" s="2">
        <f t="shared" si="53"/>
        <v>0</v>
      </c>
      <c r="Q50" s="2">
        <f t="shared" si="54"/>
        <v>0</v>
      </c>
      <c r="R50" s="2">
        <f t="shared" si="55"/>
        <v>0</v>
      </c>
      <c r="S50" s="2" t="e">
        <f t="shared" si="56"/>
        <v>#DIV/0!</v>
      </c>
      <c r="T50" s="2" t="e">
        <f t="shared" si="57"/>
        <v>#DIV/0!</v>
      </c>
      <c r="U50" s="2" t="e">
        <f t="shared" si="58"/>
        <v>#DIV/0!</v>
      </c>
      <c r="V50" s="2" t="e">
        <f t="shared" si="59"/>
        <v>#DIV/0!</v>
      </c>
      <c r="W50" s="2" t="e">
        <f t="shared" si="60"/>
        <v>#DIV/0!</v>
      </c>
      <c r="X50" s="2" t="e">
        <f t="shared" si="61"/>
        <v>#DIV/0!</v>
      </c>
      <c r="Y50" s="2" t="e">
        <f t="shared" si="62"/>
        <v>#DIV/0!</v>
      </c>
      <c r="Z50" s="2" t="e">
        <f t="shared" si="63"/>
        <v>#DIV/0!</v>
      </c>
      <c r="AA50" s="2" t="e">
        <f t="shared" si="64"/>
        <v>#DIV/0!</v>
      </c>
      <c r="AB50" s="2" t="e">
        <f t="shared" si="65"/>
        <v>#DIV/0!</v>
      </c>
      <c r="AC50" s="68" t="e">
        <f t="shared" si="66"/>
        <v>#DIV/0!</v>
      </c>
      <c r="AD50" s="68" t="e">
        <f t="shared" si="67"/>
        <v>#DIV/0!</v>
      </c>
      <c r="AE50" s="68" t="e">
        <f t="shared" si="68"/>
        <v>#DIV/0!</v>
      </c>
      <c r="AF50" s="2" t="e">
        <f t="shared" si="68"/>
        <v>#DIV/0!</v>
      </c>
      <c r="AG50" s="2" t="e">
        <f t="shared" si="68"/>
        <v>#DIV/0!</v>
      </c>
    </row>
    <row r="51" spans="1:33" ht="15.75">
      <c r="A51" s="5" t="s">
        <v>73</v>
      </c>
      <c r="B51" s="26" t="s">
        <v>12</v>
      </c>
      <c r="C51" s="2">
        <v>0</v>
      </c>
      <c r="D51" s="2">
        <v>0</v>
      </c>
      <c r="E51" s="2">
        <v>0</v>
      </c>
      <c r="F51" s="2">
        <v>697.5</v>
      </c>
      <c r="G51" s="2">
        <v>0</v>
      </c>
      <c r="H51" s="2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89">
        <v>0</v>
      </c>
      <c r="P51" s="2" t="e">
        <f t="shared" si="53"/>
        <v>#DIV/0!</v>
      </c>
      <c r="Q51" s="2" t="e">
        <f t="shared" si="54"/>
        <v>#DIV/0!</v>
      </c>
      <c r="R51" s="2" t="e">
        <f t="shared" si="55"/>
        <v>#DIV/0!</v>
      </c>
      <c r="S51" s="2">
        <f t="shared" si="56"/>
        <v>0</v>
      </c>
      <c r="T51" s="2" t="e">
        <f t="shared" si="57"/>
        <v>#DIV/0!</v>
      </c>
      <c r="U51" s="2">
        <f t="shared" si="58"/>
        <v>0</v>
      </c>
      <c r="V51" s="2" t="e">
        <f t="shared" si="59"/>
        <v>#DIV/0!</v>
      </c>
      <c r="W51" s="2" t="e">
        <f t="shared" si="60"/>
        <v>#DIV/0!</v>
      </c>
      <c r="X51" s="2" t="e">
        <f t="shared" si="61"/>
        <v>#DIV/0!</v>
      </c>
      <c r="Y51" s="2" t="e">
        <f t="shared" si="62"/>
        <v>#DIV/0!</v>
      </c>
      <c r="Z51" s="2" t="e">
        <f t="shared" si="63"/>
        <v>#DIV/0!</v>
      </c>
      <c r="AA51" s="2" t="e">
        <f t="shared" si="64"/>
        <v>#DIV/0!</v>
      </c>
      <c r="AB51" s="2" t="e">
        <f t="shared" si="65"/>
        <v>#DIV/0!</v>
      </c>
      <c r="AC51" s="68" t="e">
        <f t="shared" si="66"/>
        <v>#DIV/0!</v>
      </c>
      <c r="AD51" s="68" t="e">
        <f t="shared" si="67"/>
        <v>#DIV/0!</v>
      </c>
      <c r="AE51" s="68" t="e">
        <f t="shared" si="68"/>
        <v>#DIV/0!</v>
      </c>
      <c r="AF51" s="2" t="e">
        <f t="shared" si="68"/>
        <v>#DIV/0!</v>
      </c>
      <c r="AG51" s="2" t="e">
        <f t="shared" si="68"/>
        <v>#DIV/0!</v>
      </c>
    </row>
    <row r="52" spans="1:33" ht="15.75">
      <c r="A52" s="5" t="s">
        <v>85</v>
      </c>
      <c r="B52" s="26" t="s">
        <v>20</v>
      </c>
      <c r="C52" s="2">
        <v>0</v>
      </c>
      <c r="D52" s="2">
        <v>24603</v>
      </c>
      <c r="E52" s="2">
        <v>0</v>
      </c>
      <c r="F52" s="2">
        <v>0</v>
      </c>
      <c r="G52" s="2">
        <v>0</v>
      </c>
      <c r="H52" s="2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89"/>
      <c r="P52" s="2" t="e">
        <f t="shared" si="53"/>
        <v>#DIV/0!</v>
      </c>
      <c r="Q52" s="2">
        <f t="shared" si="54"/>
        <v>0</v>
      </c>
      <c r="R52" s="2" t="e">
        <f t="shared" si="55"/>
        <v>#DIV/0!</v>
      </c>
      <c r="S52" s="2" t="e">
        <f t="shared" si="56"/>
        <v>#DIV/0!</v>
      </c>
      <c r="T52" s="2" t="e">
        <f t="shared" si="57"/>
        <v>#DIV/0!</v>
      </c>
      <c r="U52" s="2" t="e">
        <f t="shared" si="58"/>
        <v>#DIV/0!</v>
      </c>
      <c r="V52" s="2" t="e">
        <f t="shared" si="59"/>
        <v>#DIV/0!</v>
      </c>
      <c r="W52" s="2" t="e">
        <f t="shared" si="60"/>
        <v>#DIV/0!</v>
      </c>
      <c r="X52" s="2" t="e">
        <f t="shared" si="61"/>
        <v>#DIV/0!</v>
      </c>
      <c r="Y52" s="2" t="e">
        <f t="shared" si="62"/>
        <v>#DIV/0!</v>
      </c>
      <c r="Z52" s="2" t="e">
        <f t="shared" si="63"/>
        <v>#DIV/0!</v>
      </c>
      <c r="AA52" s="2" t="e">
        <f t="shared" si="64"/>
        <v>#DIV/0!</v>
      </c>
      <c r="AB52" s="2" t="e">
        <f t="shared" si="65"/>
        <v>#DIV/0!</v>
      </c>
      <c r="AC52" s="68" t="e">
        <f t="shared" si="66"/>
        <v>#DIV/0!</v>
      </c>
      <c r="AD52" s="68" t="e">
        <f t="shared" si="67"/>
        <v>#DIV/0!</v>
      </c>
      <c r="AE52" s="68" t="e">
        <f t="shared" si="68"/>
        <v>#DIV/0!</v>
      </c>
      <c r="AF52" s="2" t="e">
        <f t="shared" si="68"/>
        <v>#DIV/0!</v>
      </c>
      <c r="AG52" s="2" t="e">
        <f t="shared" si="68"/>
        <v>#DIV/0!</v>
      </c>
    </row>
    <row r="53" spans="1:33" ht="15.75">
      <c r="A53" s="7" t="s">
        <v>31</v>
      </c>
      <c r="B53" s="26" t="s">
        <v>21</v>
      </c>
      <c r="C53" s="2">
        <v>1122376.07</v>
      </c>
      <c r="D53" s="2">
        <v>3376.5</v>
      </c>
      <c r="E53" s="2">
        <v>2127</v>
      </c>
      <c r="F53" s="2">
        <v>1089378.23</v>
      </c>
      <c r="G53" s="2">
        <v>943948.64</v>
      </c>
      <c r="H53" s="2">
        <v>435460.76</v>
      </c>
      <c r="I53" s="44">
        <v>205638.12</v>
      </c>
      <c r="J53" s="57">
        <v>676982.86</v>
      </c>
      <c r="K53" s="57">
        <v>0</v>
      </c>
      <c r="L53" s="57">
        <v>728807.79</v>
      </c>
      <c r="M53" s="57">
        <v>2755661.24</v>
      </c>
      <c r="N53" s="57">
        <v>2660488.18</v>
      </c>
      <c r="O53" s="93"/>
      <c r="P53" s="2">
        <f t="shared" si="53"/>
        <v>38.79811514513135</v>
      </c>
      <c r="Q53" s="2">
        <f t="shared" si="54"/>
        <v>12896.80912187176</v>
      </c>
      <c r="R53" s="2">
        <f t="shared" si="55"/>
        <v>20473.002350728726</v>
      </c>
      <c r="S53" s="2">
        <f t="shared" si="56"/>
        <v>39.97333047494441</v>
      </c>
      <c r="T53" s="2">
        <f t="shared" si="57"/>
        <v>46.13182768079416</v>
      </c>
      <c r="U53" s="2" t="e">
        <f>SUM(#REF!/F53*100)</f>
        <v>#REF!</v>
      </c>
      <c r="V53" s="2" t="e">
        <f>SUM(#REF!/G53*100)</f>
        <v>#REF!</v>
      </c>
      <c r="W53" s="2" t="e">
        <f>SUM(#REF!/H53*100)</f>
        <v>#REF!</v>
      </c>
      <c r="X53" s="2" t="e">
        <f>SUM(#REF!/G53*100)</f>
        <v>#REF!</v>
      </c>
      <c r="Y53" s="2" t="e">
        <f>SUM(#REF!/H53*100)</f>
        <v>#REF!</v>
      </c>
      <c r="Z53" s="2" t="e">
        <f>SUM(#REF!/I53*100)</f>
        <v>#REF!</v>
      </c>
      <c r="AA53" s="2">
        <f t="shared" si="64"/>
        <v>0</v>
      </c>
      <c r="AB53" s="2">
        <f t="shared" si="65"/>
        <v>0</v>
      </c>
      <c r="AC53" s="68">
        <f t="shared" si="66"/>
        <v>0</v>
      </c>
      <c r="AD53" s="68" t="e">
        <f t="shared" si="67"/>
        <v>#DIV/0!</v>
      </c>
      <c r="AE53" s="68">
        <f t="shared" si="68"/>
        <v>378.10534928557774</v>
      </c>
      <c r="AF53" s="2">
        <f t="shared" si="68"/>
        <v>96.54627141324526</v>
      </c>
      <c r="AG53" s="2">
        <f t="shared" si="68"/>
        <v>0</v>
      </c>
    </row>
    <row r="54" spans="1:33" ht="15.75">
      <c r="A54" s="5"/>
      <c r="B54" s="26" t="s">
        <v>22</v>
      </c>
      <c r="C54" s="2">
        <v>198281.86</v>
      </c>
      <c r="D54" s="2">
        <v>366271.91</v>
      </c>
      <c r="E54" s="2">
        <v>164923.55</v>
      </c>
      <c r="F54" s="2">
        <v>197807.48</v>
      </c>
      <c r="G54" s="2">
        <v>89442.75</v>
      </c>
      <c r="H54" s="2">
        <v>0</v>
      </c>
      <c r="I54" s="57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89"/>
      <c r="P54" s="2">
        <f t="shared" si="53"/>
        <v>0</v>
      </c>
      <c r="Q54" s="2">
        <f t="shared" si="54"/>
        <v>0</v>
      </c>
      <c r="R54" s="2">
        <f t="shared" si="55"/>
        <v>0</v>
      </c>
      <c r="S54" s="2">
        <f t="shared" si="56"/>
        <v>0</v>
      </c>
      <c r="T54" s="2">
        <f t="shared" si="57"/>
        <v>0</v>
      </c>
      <c r="U54" s="2">
        <f>SUM(I53/F54*100)</f>
        <v>103.95871784019491</v>
      </c>
      <c r="V54" s="2">
        <f>SUM(I53/G54*100)</f>
        <v>229.91032811491147</v>
      </c>
      <c r="W54" s="2" t="e">
        <f>SUM(I53/H54*100)</f>
        <v>#DIV/0!</v>
      </c>
      <c r="X54" s="2">
        <f>SUM(J53/G54*100)</f>
        <v>756.8895857965011</v>
      </c>
      <c r="Y54" s="2" t="e">
        <f>SUM(J53/H54*100)</f>
        <v>#DIV/0!</v>
      </c>
      <c r="Z54" s="2" t="e">
        <f>SUM(J53/I54*100)</f>
        <v>#DIV/0!</v>
      </c>
      <c r="AA54" s="2" t="e">
        <f t="shared" si="64"/>
        <v>#DIV/0!</v>
      </c>
      <c r="AB54" s="2" t="e">
        <f t="shared" si="65"/>
        <v>#DIV/0!</v>
      </c>
      <c r="AC54" s="68" t="e">
        <f t="shared" si="66"/>
        <v>#DIV/0!</v>
      </c>
      <c r="AD54" s="68" t="e">
        <f t="shared" si="67"/>
        <v>#DIV/0!</v>
      </c>
      <c r="AE54" s="68" t="e">
        <f t="shared" si="68"/>
        <v>#DIV/0!</v>
      </c>
      <c r="AF54" s="2" t="e">
        <f t="shared" si="68"/>
        <v>#DIV/0!</v>
      </c>
      <c r="AG54" s="2" t="e">
        <f t="shared" si="68"/>
        <v>#DIV/0!</v>
      </c>
    </row>
    <row r="55" spans="1:33" ht="15.75">
      <c r="A55" s="5"/>
      <c r="B55" s="26" t="s">
        <v>23</v>
      </c>
      <c r="C55" s="2">
        <v>983475.38</v>
      </c>
      <c r="D55" s="2">
        <v>759164.69</v>
      </c>
      <c r="E55" s="2">
        <v>40238.3</v>
      </c>
      <c r="F55" s="2">
        <v>737860.42</v>
      </c>
      <c r="G55" s="2">
        <v>1288671.58</v>
      </c>
      <c r="H55" s="2">
        <v>368558.45</v>
      </c>
      <c r="I55" s="44">
        <v>403897.34</v>
      </c>
      <c r="J55" s="44">
        <v>421543.77</v>
      </c>
      <c r="K55" s="44">
        <v>0</v>
      </c>
      <c r="L55" s="44">
        <v>961227.63</v>
      </c>
      <c r="M55" s="44">
        <v>1282461.53</v>
      </c>
      <c r="N55" s="44">
        <v>1389827.53</v>
      </c>
      <c r="O55" s="89"/>
      <c r="P55" s="2">
        <f t="shared" si="53"/>
        <v>37.47510690099838</v>
      </c>
      <c r="Q55" s="2">
        <f t="shared" si="54"/>
        <v>48.54789149901058</v>
      </c>
      <c r="R55" s="2">
        <f t="shared" si="55"/>
        <v>915.9394159295994</v>
      </c>
      <c r="S55" s="2">
        <f t="shared" si="56"/>
        <v>49.94961648708573</v>
      </c>
      <c r="T55" s="2">
        <f t="shared" si="57"/>
        <v>28.599874143263094</v>
      </c>
      <c r="U55" s="2">
        <f>SUM(I55/F55*100)</f>
        <v>54.738989794302825</v>
      </c>
      <c r="V55" s="2">
        <f>SUM(I55/G55*100)</f>
        <v>31.34214692621684</v>
      </c>
      <c r="W55" s="2">
        <f>SUM(I55/H55*100)</f>
        <v>109.58840856857304</v>
      </c>
      <c r="X55" s="2">
        <f>SUM(J54/G55*100)</f>
        <v>0</v>
      </c>
      <c r="Y55" s="2">
        <f>SUM(J54/H55*100)</f>
        <v>0</v>
      </c>
      <c r="Z55" s="2">
        <f>SUM(J54/I55*100)</f>
        <v>0</v>
      </c>
      <c r="AA55" s="2">
        <f t="shared" si="64"/>
        <v>0</v>
      </c>
      <c r="AB55" s="2">
        <f t="shared" si="65"/>
        <v>0</v>
      </c>
      <c r="AC55" s="68">
        <f t="shared" si="66"/>
        <v>0</v>
      </c>
      <c r="AD55" s="68" t="e">
        <f t="shared" si="67"/>
        <v>#DIV/0!</v>
      </c>
      <c r="AE55" s="68">
        <f t="shared" si="68"/>
        <v>133.41912882799676</v>
      </c>
      <c r="AF55" s="2">
        <f t="shared" si="68"/>
        <v>108.37186905715606</v>
      </c>
      <c r="AG55" s="2">
        <f t="shared" si="68"/>
        <v>0</v>
      </c>
    </row>
    <row r="56" spans="1:33" ht="15.75">
      <c r="A56" s="5"/>
      <c r="B56" s="26" t="s">
        <v>24</v>
      </c>
      <c r="C56" s="2">
        <v>355389.04</v>
      </c>
      <c r="D56" s="2">
        <v>416722.8</v>
      </c>
      <c r="E56" s="2">
        <v>983137.32</v>
      </c>
      <c r="F56" s="2">
        <v>332285.42</v>
      </c>
      <c r="G56" s="2">
        <v>374089.64</v>
      </c>
      <c r="H56" s="2">
        <v>171885.31</v>
      </c>
      <c r="I56" s="44">
        <v>249552</v>
      </c>
      <c r="J56" s="57">
        <v>303851.64</v>
      </c>
      <c r="K56" s="57">
        <v>88962.73</v>
      </c>
      <c r="L56" s="57">
        <v>441126.74</v>
      </c>
      <c r="M56" s="57">
        <v>465566.15</v>
      </c>
      <c r="N56" s="57">
        <v>610438.4</v>
      </c>
      <c r="O56" s="93"/>
      <c r="P56" s="2">
        <f t="shared" si="53"/>
        <v>48.36539416072032</v>
      </c>
      <c r="Q56" s="2">
        <f t="shared" si="54"/>
        <v>41.24691761525887</v>
      </c>
      <c r="R56" s="2">
        <f t="shared" si="55"/>
        <v>17.48334708726142</v>
      </c>
      <c r="S56" s="2">
        <f t="shared" si="56"/>
        <v>51.72821305250167</v>
      </c>
      <c r="T56" s="2">
        <f t="shared" si="57"/>
        <v>45.94762634966314</v>
      </c>
      <c r="U56" s="2">
        <f>SUM(I56/F56*100)</f>
        <v>75.10170021904663</v>
      </c>
      <c r="V56" s="2">
        <f>SUM(I56/G56*100)</f>
        <v>66.70914489906751</v>
      </c>
      <c r="W56" s="2">
        <f>SUM(I56/H56*100)</f>
        <v>145.18518190996076</v>
      </c>
      <c r="X56" s="2">
        <f>SUM(J55/G56*100)</f>
        <v>112.68522966848266</v>
      </c>
      <c r="Y56" s="2">
        <f>SUM(J55/H56*100)</f>
        <v>245.24711855829918</v>
      </c>
      <c r="Z56" s="2">
        <f>SUM(J55/I56*100)</f>
        <v>168.92021302173498</v>
      </c>
      <c r="AA56" s="2">
        <f t="shared" si="64"/>
        <v>51.75702914926238</v>
      </c>
      <c r="AB56" s="2">
        <f t="shared" si="65"/>
        <v>35.64897496313393</v>
      </c>
      <c r="AC56" s="68">
        <f t="shared" si="66"/>
        <v>29.278344523662923</v>
      </c>
      <c r="AD56" s="68">
        <f t="shared" si="67"/>
        <v>495.8556689975679</v>
      </c>
      <c r="AE56" s="68">
        <f t="shared" si="68"/>
        <v>105.54022410883547</v>
      </c>
      <c r="AF56" s="2">
        <f t="shared" si="68"/>
        <v>131.1174362655017</v>
      </c>
      <c r="AG56" s="2">
        <f t="shared" si="68"/>
        <v>0</v>
      </c>
    </row>
    <row r="57" spans="1:33" ht="15.75">
      <c r="A57" s="5"/>
      <c r="B57" s="26" t="s">
        <v>25</v>
      </c>
      <c r="C57" s="2">
        <v>61357.71</v>
      </c>
      <c r="D57" s="2">
        <v>97988.46</v>
      </c>
      <c r="E57" s="2">
        <v>0</v>
      </c>
      <c r="F57" s="2">
        <v>56274.01</v>
      </c>
      <c r="G57" s="2">
        <v>296827.47</v>
      </c>
      <c r="H57" s="2">
        <v>122105.52</v>
      </c>
      <c r="I57" s="44">
        <v>168414.71</v>
      </c>
      <c r="J57" s="44">
        <v>135140.95</v>
      </c>
      <c r="K57" s="44">
        <v>90321.78</v>
      </c>
      <c r="L57" s="44">
        <v>357731.31</v>
      </c>
      <c r="M57" s="44">
        <v>344674.29</v>
      </c>
      <c r="N57" s="44">
        <v>526871.75</v>
      </c>
      <c r="O57" s="89"/>
      <c r="P57" s="2">
        <f t="shared" si="53"/>
        <v>199.0059928898911</v>
      </c>
      <c r="Q57" s="2">
        <f t="shared" si="54"/>
        <v>124.61214310338175</v>
      </c>
      <c r="R57" s="2" t="e">
        <f t="shared" si="55"/>
        <v>#DIV/0!</v>
      </c>
      <c r="S57" s="2">
        <f t="shared" si="56"/>
        <v>216.9838616441231</v>
      </c>
      <c r="T57" s="2">
        <f t="shared" si="57"/>
        <v>41.13686647667752</v>
      </c>
      <c r="U57" s="2">
        <f>SUM(I57/F57*100)</f>
        <v>299.27618451217535</v>
      </c>
      <c r="V57" s="2">
        <f>SUM(I57/G57*100)</f>
        <v>56.738249327125956</v>
      </c>
      <c r="W57" s="2">
        <f>SUM(I57/H57*100)</f>
        <v>137.92554996694662</v>
      </c>
      <c r="X57" s="2">
        <f>SUM(J57/G57*100)</f>
        <v>45.52845125823429</v>
      </c>
      <c r="Y57" s="2">
        <f>SUM(J57/H57*100)</f>
        <v>110.67554521695662</v>
      </c>
      <c r="Z57" s="2">
        <f>SUM(J57/I57*100)</f>
        <v>80.242960962258</v>
      </c>
      <c r="AA57" s="2">
        <f t="shared" si="64"/>
        <v>73.97026768323003</v>
      </c>
      <c r="AB57" s="2">
        <f t="shared" si="65"/>
        <v>53.630576568994485</v>
      </c>
      <c r="AC57" s="68">
        <f t="shared" si="66"/>
        <v>66.83524127956774</v>
      </c>
      <c r="AD57" s="68">
        <f t="shared" si="67"/>
        <v>396.0631754600053</v>
      </c>
      <c r="AE57" s="68">
        <f t="shared" si="68"/>
        <v>96.35004830860345</v>
      </c>
      <c r="AF57" s="2">
        <f t="shared" si="68"/>
        <v>152.86076312799543</v>
      </c>
      <c r="AG57" s="2">
        <f t="shared" si="68"/>
        <v>0</v>
      </c>
    </row>
    <row r="58" spans="1:33" ht="16.5" thickBot="1">
      <c r="A58" s="15"/>
      <c r="B58" s="30" t="s">
        <v>26</v>
      </c>
      <c r="C58" s="25">
        <v>2520975.99</v>
      </c>
      <c r="D58" s="25">
        <v>2725698.31</v>
      </c>
      <c r="E58" s="25">
        <v>128791.92</v>
      </c>
      <c r="F58" s="25">
        <v>2492686.43</v>
      </c>
      <c r="G58" s="25">
        <v>2935123.17</v>
      </c>
      <c r="H58" s="25">
        <v>852653.44</v>
      </c>
      <c r="I58" s="45">
        <v>866974.34</v>
      </c>
      <c r="J58" s="45">
        <v>1026471.9</v>
      </c>
      <c r="K58" s="45">
        <v>867851.59</v>
      </c>
      <c r="L58" s="45">
        <v>1746520.08</v>
      </c>
      <c r="M58" s="45">
        <v>1897251.59</v>
      </c>
      <c r="N58" s="45">
        <v>2189090.99</v>
      </c>
      <c r="O58" s="90"/>
      <c r="P58" s="25">
        <f t="shared" si="53"/>
        <v>33.822354650827116</v>
      </c>
      <c r="Q58" s="25">
        <f t="shared" si="54"/>
        <v>31.28201814822272</v>
      </c>
      <c r="R58" s="25">
        <f t="shared" si="55"/>
        <v>662.0395440956233</v>
      </c>
      <c r="S58" s="25">
        <f t="shared" si="56"/>
        <v>34.20620539102465</v>
      </c>
      <c r="T58" s="25">
        <f t="shared" si="57"/>
        <v>29.050005421067215</v>
      </c>
      <c r="U58" s="25">
        <f>SUM(I58/F58*100)</f>
        <v>34.780722098286546</v>
      </c>
      <c r="V58" s="25">
        <f>SUM(I58/G58*100)</f>
        <v>29.537920209324643</v>
      </c>
      <c r="W58" s="25">
        <f>SUM(I58/H58*100)</f>
        <v>101.67956866508392</v>
      </c>
      <c r="X58" s="25">
        <f>SUM(J58/G58*100)</f>
        <v>34.972021293402825</v>
      </c>
      <c r="Y58" s="25">
        <f>SUM(J58/H58*100)</f>
        <v>120.38559300247474</v>
      </c>
      <c r="Z58" s="25">
        <f>SUM(J58/I58*100)</f>
        <v>118.39703352696691</v>
      </c>
      <c r="AA58" s="25">
        <f t="shared" si="64"/>
        <v>101.78245337284982</v>
      </c>
      <c r="AB58" s="25">
        <f t="shared" si="65"/>
        <v>100.10118523231033</v>
      </c>
      <c r="AC58" s="69">
        <f t="shared" si="66"/>
        <v>84.54703825793965</v>
      </c>
      <c r="AD58" s="69">
        <f t="shared" si="67"/>
        <v>201.246399744454</v>
      </c>
      <c r="AE58" s="69">
        <f t="shared" si="68"/>
        <v>108.63039089708033</v>
      </c>
      <c r="AF58" s="25">
        <f t="shared" si="68"/>
        <v>115.38221928700558</v>
      </c>
      <c r="AG58" s="25">
        <f t="shared" si="68"/>
        <v>0</v>
      </c>
    </row>
    <row r="59" spans="1:33" ht="16.5" thickBot="1">
      <c r="A59" s="31"/>
      <c r="B59" s="32" t="s">
        <v>10</v>
      </c>
      <c r="C59" s="10">
        <f aca="true" t="shared" si="69" ref="C59:H59">SUM(C47:C58)</f>
        <v>6904092.92</v>
      </c>
      <c r="D59" s="10">
        <f t="shared" si="69"/>
        <v>6089247.4399999995</v>
      </c>
      <c r="E59" s="10">
        <f t="shared" si="69"/>
        <v>3477064.1299999994</v>
      </c>
      <c r="F59" s="10">
        <f t="shared" si="69"/>
        <v>5445765.85</v>
      </c>
      <c r="G59" s="10">
        <f t="shared" si="69"/>
        <v>6561896.350000001</v>
      </c>
      <c r="H59" s="10">
        <f t="shared" si="69"/>
        <v>2551737.77</v>
      </c>
      <c r="I59" s="48">
        <f aca="true" t="shared" si="70" ref="I59:O59">SUM(I47:I58)</f>
        <v>2566970.75</v>
      </c>
      <c r="J59" s="48">
        <f t="shared" si="70"/>
        <v>3366466.77</v>
      </c>
      <c r="K59" s="48">
        <f t="shared" si="70"/>
        <v>1798317.29</v>
      </c>
      <c r="L59" s="48">
        <f t="shared" si="70"/>
        <v>5560813.51</v>
      </c>
      <c r="M59" s="48">
        <f t="shared" si="70"/>
        <v>8293330.5600000005</v>
      </c>
      <c r="N59" s="48">
        <f t="shared" si="70"/>
        <v>8989571.860000001</v>
      </c>
      <c r="O59" s="92">
        <f t="shared" si="70"/>
        <v>1634817.83</v>
      </c>
      <c r="P59" s="11">
        <f t="shared" si="53"/>
        <v>36.95978312528273</v>
      </c>
      <c r="Q59" s="11">
        <f t="shared" si="54"/>
        <v>41.905634401350596</v>
      </c>
      <c r="R59" s="11">
        <f t="shared" si="55"/>
        <v>73.38771085593984</v>
      </c>
      <c r="S59" s="11">
        <f t="shared" si="56"/>
        <v>46.8572803217384</v>
      </c>
      <c r="T59" s="11">
        <f t="shared" si="57"/>
        <v>38.88720019175554</v>
      </c>
      <c r="U59" s="11">
        <f>SUM(I59/F59*100)</f>
        <v>47.13700185989451</v>
      </c>
      <c r="V59" s="11">
        <f>SUM(I59/G59*100)</f>
        <v>39.119343145369854</v>
      </c>
      <c r="W59" s="11">
        <f>SUM(I59/H59*100)</f>
        <v>100.59696494597092</v>
      </c>
      <c r="X59" s="11">
        <f>SUM(J59/G59*100)</f>
        <v>51.303260375333416</v>
      </c>
      <c r="Y59" s="11">
        <f>SUM(J59/H59*100)</f>
        <v>131.92839834792272</v>
      </c>
      <c r="Z59" s="65">
        <f>SUM(J59/I59*100)</f>
        <v>131.1455056509701</v>
      </c>
      <c r="AA59" s="13">
        <f t="shared" si="64"/>
        <v>70.47422000576493</v>
      </c>
      <c r="AB59" s="13">
        <f t="shared" si="65"/>
        <v>70.05601018243</v>
      </c>
      <c r="AC59" s="71">
        <f t="shared" si="66"/>
        <v>53.41853678834917</v>
      </c>
      <c r="AD59" s="71">
        <f t="shared" si="67"/>
        <v>309.2231577220725</v>
      </c>
      <c r="AE59" s="83">
        <f t="shared" si="68"/>
        <v>149.13880037670964</v>
      </c>
      <c r="AF59" s="104">
        <f t="shared" si="68"/>
        <v>108.39519533151227</v>
      </c>
      <c r="AG59" s="105">
        <f t="shared" si="68"/>
        <v>18.18571401908789</v>
      </c>
    </row>
    <row r="60" spans="1:33" ht="13.5" customHeight="1">
      <c r="A60" s="16"/>
      <c r="B60" s="28"/>
      <c r="C60" s="12"/>
      <c r="D60" s="12"/>
      <c r="E60" s="12"/>
      <c r="F60" s="12"/>
      <c r="G60" s="12"/>
      <c r="H60" s="12"/>
      <c r="I60" s="47"/>
      <c r="J60" s="47"/>
      <c r="K60" s="47"/>
      <c r="L60" s="47"/>
      <c r="M60" s="47"/>
      <c r="N60" s="47"/>
      <c r="O60" s="91"/>
      <c r="P60" s="20"/>
      <c r="Q60" s="20"/>
      <c r="R60" s="20"/>
      <c r="S60" s="20"/>
      <c r="T60" s="20"/>
      <c r="U60" s="12"/>
      <c r="V60" s="12"/>
      <c r="W60" s="12"/>
      <c r="X60" s="12"/>
      <c r="Y60" s="12"/>
      <c r="Z60" s="12"/>
      <c r="AA60" s="12"/>
      <c r="AB60" s="12"/>
      <c r="AC60" s="67"/>
      <c r="AD60" s="67"/>
      <c r="AE60" s="82"/>
      <c r="AF60" s="103"/>
      <c r="AG60" s="12"/>
    </row>
    <row r="61" spans="1:33" ht="15.75">
      <c r="A61" s="5" t="s">
        <v>7</v>
      </c>
      <c r="B61" s="26" t="s">
        <v>3</v>
      </c>
      <c r="C61" s="2">
        <v>10539104.38</v>
      </c>
      <c r="D61" s="2">
        <v>10285509.44</v>
      </c>
      <c r="E61" s="2">
        <v>7039475.79</v>
      </c>
      <c r="F61" s="2">
        <v>2385941.02</v>
      </c>
      <c r="G61" s="2">
        <v>3058011.15</v>
      </c>
      <c r="H61" s="2">
        <v>2315103.02</v>
      </c>
      <c r="I61" s="44">
        <v>2543570.08</v>
      </c>
      <c r="J61" s="44">
        <v>6636043.16</v>
      </c>
      <c r="K61" s="44">
        <v>2251831.46</v>
      </c>
      <c r="L61" s="44">
        <v>5078602</v>
      </c>
      <c r="M61" s="44">
        <v>2863900.22</v>
      </c>
      <c r="N61" s="44">
        <v>3761181.86</v>
      </c>
      <c r="O61" s="89">
        <v>3086502.69</v>
      </c>
      <c r="P61" s="2">
        <f aca="true" t="shared" si="71" ref="P61:P73">SUM(H61/C61*100)</f>
        <v>21.96679088209201</v>
      </c>
      <c r="Q61" s="2">
        <f aca="true" t="shared" si="72" ref="Q61:Q73">SUM(H61/D61*100)</f>
        <v>22.508394294954826</v>
      </c>
      <c r="R61" s="2">
        <f aca="true" t="shared" si="73" ref="R61:R73">SUM(H61/E61*100)</f>
        <v>32.887434932140025</v>
      </c>
      <c r="S61" s="2">
        <f aca="true" t="shared" si="74" ref="S61:S73">SUM(H61/F61*100)</f>
        <v>97.03102468140642</v>
      </c>
      <c r="T61" s="2">
        <f aca="true" t="shared" si="75" ref="T61:T73">SUM(H61/G61*100)</f>
        <v>75.70616673519977</v>
      </c>
      <c r="U61" s="2">
        <f>SUM(I61/F61*100)</f>
        <v>106.6065782296664</v>
      </c>
      <c r="V61" s="2">
        <f>SUM(I61/G61*100)</f>
        <v>83.17726637458468</v>
      </c>
      <c r="W61" s="2">
        <f>SUM(I61/H61*100)</f>
        <v>109.8685483119451</v>
      </c>
      <c r="X61" s="2">
        <f aca="true" t="shared" si="76" ref="X61:X73">SUM(J61/G61*100)</f>
        <v>217.00519829693886</v>
      </c>
      <c r="Y61" s="2">
        <f aca="true" t="shared" si="77" ref="Y61:Y73">SUM(J61/H61*100)</f>
        <v>286.64137633063086</v>
      </c>
      <c r="Z61" s="2">
        <f aca="true" t="shared" si="78" ref="Z61:Z73">SUM(J61/I61*100)</f>
        <v>260.8948427322278</v>
      </c>
      <c r="AA61" s="2">
        <f aca="true" t="shared" si="79" ref="AA61:AA73">SUM(K61/H61*100)</f>
        <v>97.26700887807576</v>
      </c>
      <c r="AB61" s="2">
        <f aca="true" t="shared" si="80" ref="AB61:AB73">SUM(K61/I61*100)</f>
        <v>88.53034865074368</v>
      </c>
      <c r="AC61" s="68">
        <f aca="true" t="shared" si="81" ref="AC61:AC73">SUM(K61/J61*100)</f>
        <v>33.93334560530496</v>
      </c>
      <c r="AD61" s="68">
        <f aca="true" t="shared" si="82" ref="AD61:AD73">SUM(L61/K61*100)</f>
        <v>225.5320653527063</v>
      </c>
      <c r="AE61" s="68">
        <f aca="true" t="shared" si="83" ref="AE61:AG76">SUM(M61/L61*100)</f>
        <v>56.39150734788826</v>
      </c>
      <c r="AF61" s="2">
        <f t="shared" si="83"/>
        <v>131.33075774546361</v>
      </c>
      <c r="AG61" s="2">
        <f t="shared" si="68"/>
        <v>82.06204339186087</v>
      </c>
    </row>
    <row r="62" spans="1:33" ht="15.75">
      <c r="A62" s="5" t="s">
        <v>18</v>
      </c>
      <c r="B62" s="26" t="s">
        <v>4</v>
      </c>
      <c r="C62" s="2">
        <v>395336.56</v>
      </c>
      <c r="D62" s="2">
        <v>464960.93</v>
      </c>
      <c r="E62" s="2">
        <v>559500.9</v>
      </c>
      <c r="F62" s="2">
        <v>607856.61</v>
      </c>
      <c r="G62" s="2">
        <v>684007.09</v>
      </c>
      <c r="H62" s="2">
        <v>827903.75</v>
      </c>
      <c r="I62" s="44">
        <v>519497.08</v>
      </c>
      <c r="J62" s="44">
        <v>628431.54</v>
      </c>
      <c r="K62" s="44">
        <v>900581.87</v>
      </c>
      <c r="L62" s="44">
        <v>757091.51</v>
      </c>
      <c r="M62" s="44">
        <v>1010593.24</v>
      </c>
      <c r="N62" s="44">
        <v>1440219.42</v>
      </c>
      <c r="O62" s="89">
        <v>1328471.05</v>
      </c>
      <c r="P62" s="2">
        <f t="shared" si="71"/>
        <v>209.41745180359743</v>
      </c>
      <c r="Q62" s="2">
        <f t="shared" si="72"/>
        <v>178.05877797087166</v>
      </c>
      <c r="R62" s="2">
        <f t="shared" si="73"/>
        <v>147.97183525531415</v>
      </c>
      <c r="S62" s="2">
        <f t="shared" si="74"/>
        <v>136.20050129914685</v>
      </c>
      <c r="T62" s="2">
        <f t="shared" si="75"/>
        <v>121.03730532968599</v>
      </c>
      <c r="U62" s="2">
        <f>SUM(I62/F62*100)</f>
        <v>85.4637543548305</v>
      </c>
      <c r="V62" s="2">
        <f>SUM(I62/G62*100)</f>
        <v>75.94907824712753</v>
      </c>
      <c r="W62" s="2">
        <f>SUM(I62/H62*100)</f>
        <v>62.74848736945569</v>
      </c>
      <c r="X62" s="2">
        <f t="shared" si="76"/>
        <v>91.87500381026753</v>
      </c>
      <c r="Y62" s="2">
        <f t="shared" si="77"/>
        <v>75.90635264063003</v>
      </c>
      <c r="Z62" s="2">
        <f t="shared" si="78"/>
        <v>120.96921507239271</v>
      </c>
      <c r="AA62" s="2">
        <f t="shared" si="79"/>
        <v>108.77857118052671</v>
      </c>
      <c r="AB62" s="2">
        <f t="shared" si="80"/>
        <v>173.3564835436611</v>
      </c>
      <c r="AC62" s="68">
        <f t="shared" si="81"/>
        <v>143.30628122197686</v>
      </c>
      <c r="AD62" s="68">
        <f t="shared" si="82"/>
        <v>84.06692775194331</v>
      </c>
      <c r="AE62" s="68">
        <f t="shared" si="83"/>
        <v>133.48363132483152</v>
      </c>
      <c r="AF62" s="2">
        <f t="shared" si="83"/>
        <v>142.51227526517</v>
      </c>
      <c r="AG62" s="2">
        <f t="shared" si="68"/>
        <v>92.240878823867</v>
      </c>
    </row>
    <row r="63" spans="1:33" ht="15.75">
      <c r="A63" s="5"/>
      <c r="B63" s="26" t="s">
        <v>5</v>
      </c>
      <c r="C63" s="2">
        <v>11797555.84</v>
      </c>
      <c r="D63" s="2">
        <v>13024710.69</v>
      </c>
      <c r="E63" s="2">
        <v>7404435.49</v>
      </c>
      <c r="F63" s="2">
        <v>7593524.48</v>
      </c>
      <c r="G63" s="2">
        <v>14815623.36</v>
      </c>
      <c r="H63" s="2">
        <v>16417274.23</v>
      </c>
      <c r="I63" s="44">
        <v>17024346.74</v>
      </c>
      <c r="J63" s="44">
        <v>17912386.49</v>
      </c>
      <c r="K63" s="44">
        <v>18844882.64</v>
      </c>
      <c r="L63" s="44">
        <v>19507858.7</v>
      </c>
      <c r="M63" s="44">
        <v>20276275.26</v>
      </c>
      <c r="N63" s="44">
        <v>25373932.46</v>
      </c>
      <c r="O63" s="89">
        <v>30192050.13</v>
      </c>
      <c r="P63" s="2">
        <f t="shared" si="71"/>
        <v>139.15826678553785</v>
      </c>
      <c r="Q63" s="2">
        <f t="shared" si="72"/>
        <v>126.04713164649957</v>
      </c>
      <c r="R63" s="2">
        <f t="shared" si="73"/>
        <v>221.72215899743088</v>
      </c>
      <c r="S63" s="2">
        <f t="shared" si="74"/>
        <v>216.2009785211096</v>
      </c>
      <c r="T63" s="2">
        <f t="shared" si="75"/>
        <v>110.810553367091</v>
      </c>
      <c r="U63" s="2">
        <f>SUM(I63/F63*100)</f>
        <v>224.1955864478888</v>
      </c>
      <c r="V63" s="2">
        <f>SUM(I63/G63*100)</f>
        <v>114.90806918028996</v>
      </c>
      <c r="W63" s="2">
        <f>SUM(I63/H63*100)</f>
        <v>103.69776676380704</v>
      </c>
      <c r="X63" s="2">
        <f t="shared" si="76"/>
        <v>120.90201036266083</v>
      </c>
      <c r="Y63" s="2">
        <f t="shared" si="77"/>
        <v>109.10694576367564</v>
      </c>
      <c r="Z63" s="2">
        <f t="shared" si="78"/>
        <v>105.2162926634564</v>
      </c>
      <c r="AA63" s="2">
        <f t="shared" si="79"/>
        <v>114.78691514797217</v>
      </c>
      <c r="AB63" s="2">
        <f t="shared" si="80"/>
        <v>110.69371957587373</v>
      </c>
      <c r="AC63" s="68">
        <f t="shared" si="81"/>
        <v>105.20587332414131</v>
      </c>
      <c r="AD63" s="68">
        <f t="shared" si="82"/>
        <v>103.51806945506135</v>
      </c>
      <c r="AE63" s="68">
        <f t="shared" si="83"/>
        <v>103.939010282046</v>
      </c>
      <c r="AF63" s="2">
        <f t="shared" si="83"/>
        <v>125.14099426365748</v>
      </c>
      <c r="AG63" s="2">
        <f t="shared" si="83"/>
        <v>118.98845469694292</v>
      </c>
    </row>
    <row r="64" spans="1:33" ht="15.75">
      <c r="A64" s="5"/>
      <c r="B64" s="26" t="s">
        <v>9</v>
      </c>
      <c r="C64" s="2">
        <v>3111458.13</v>
      </c>
      <c r="D64" s="2">
        <v>3108427.77</v>
      </c>
      <c r="E64" s="2">
        <v>8946145.27</v>
      </c>
      <c r="F64" s="2">
        <v>9283980.3</v>
      </c>
      <c r="G64" s="2">
        <v>5048982.25</v>
      </c>
      <c r="H64" s="2">
        <v>5194837.96</v>
      </c>
      <c r="I64" s="44">
        <v>5532120.66</v>
      </c>
      <c r="J64" s="44">
        <v>5840995.01</v>
      </c>
      <c r="K64" s="44">
        <v>3270882.58</v>
      </c>
      <c r="L64" s="44">
        <v>5379131.72</v>
      </c>
      <c r="M64" s="44">
        <v>5375090.78</v>
      </c>
      <c r="N64" s="44">
        <v>5863535.61</v>
      </c>
      <c r="O64" s="89">
        <v>4588275.33</v>
      </c>
      <c r="P64" s="2">
        <f t="shared" si="71"/>
        <v>166.95831160035567</v>
      </c>
      <c r="Q64" s="2">
        <f t="shared" si="72"/>
        <v>167.12107677509263</v>
      </c>
      <c r="R64" s="2">
        <f t="shared" si="73"/>
        <v>58.06789184857492</v>
      </c>
      <c r="S64" s="2">
        <f t="shared" si="74"/>
        <v>55.95485763794651</v>
      </c>
      <c r="T64" s="2">
        <f t="shared" si="75"/>
        <v>102.88881407733213</v>
      </c>
      <c r="U64" s="2">
        <f>SUM(I64/F64*100)</f>
        <v>59.587811275299664</v>
      </c>
      <c r="V64" s="2">
        <f>SUM(I64/G64*100)</f>
        <v>109.56902571800487</v>
      </c>
      <c r="W64" s="2">
        <f>SUM(I64/H64*100)</f>
        <v>106.4926510239022</v>
      </c>
      <c r="X64" s="2">
        <f t="shared" si="76"/>
        <v>115.686582380043</v>
      </c>
      <c r="Y64" s="2">
        <f t="shared" si="77"/>
        <v>112.43844475949736</v>
      </c>
      <c r="Z64" s="2">
        <f t="shared" si="78"/>
        <v>105.58329018803431</v>
      </c>
      <c r="AA64" s="2">
        <f t="shared" si="79"/>
        <v>62.964092531579176</v>
      </c>
      <c r="AB64" s="2">
        <f t="shared" si="80"/>
        <v>59.12529355424435</v>
      </c>
      <c r="AC64" s="68">
        <f t="shared" si="81"/>
        <v>55.99872238206209</v>
      </c>
      <c r="AD64" s="68">
        <f t="shared" si="82"/>
        <v>164.45505420741821</v>
      </c>
      <c r="AE64" s="68">
        <f t="shared" si="83"/>
        <v>99.92487746702736</v>
      </c>
      <c r="AF64" s="2">
        <f t="shared" si="83"/>
        <v>109.08719219808228</v>
      </c>
      <c r="AG64" s="2">
        <f t="shared" si="83"/>
        <v>78.25100136127594</v>
      </c>
    </row>
    <row r="65" spans="1:33" ht="15.75">
      <c r="A65" s="5" t="s">
        <v>73</v>
      </c>
      <c r="B65" s="26" t="s">
        <v>12</v>
      </c>
      <c r="C65" s="2">
        <v>0</v>
      </c>
      <c r="D65" s="2">
        <v>0</v>
      </c>
      <c r="E65" s="2">
        <v>21399.88</v>
      </c>
      <c r="F65" s="2">
        <v>125859.2</v>
      </c>
      <c r="G65" s="2">
        <v>172071.17</v>
      </c>
      <c r="H65" s="2">
        <v>56331.63</v>
      </c>
      <c r="I65" s="44">
        <v>45116.55</v>
      </c>
      <c r="J65" s="44">
        <v>420036.6</v>
      </c>
      <c r="K65" s="44">
        <v>0</v>
      </c>
      <c r="L65" s="44">
        <v>909044.1</v>
      </c>
      <c r="M65" s="44">
        <v>2790363.79</v>
      </c>
      <c r="N65" s="44">
        <v>3299244.85</v>
      </c>
      <c r="O65" s="89">
        <v>3900001.21</v>
      </c>
      <c r="P65" s="2" t="e">
        <f t="shared" si="71"/>
        <v>#DIV/0!</v>
      </c>
      <c r="Q65" s="2" t="e">
        <f t="shared" si="72"/>
        <v>#DIV/0!</v>
      </c>
      <c r="R65" s="2">
        <f t="shared" si="73"/>
        <v>263.2333919629456</v>
      </c>
      <c r="S65" s="2">
        <f t="shared" si="74"/>
        <v>44.75765776359614</v>
      </c>
      <c r="T65" s="2">
        <f t="shared" si="75"/>
        <v>32.73740162282851</v>
      </c>
      <c r="U65" s="2">
        <f>SUM(I65/F65*100)</f>
        <v>35.84684313899977</v>
      </c>
      <c r="V65" s="2">
        <f>SUM(I65/G65*100)</f>
        <v>26.219703161197778</v>
      </c>
      <c r="W65" s="2">
        <f>SUM(I65/H65*100)</f>
        <v>80.09097198146051</v>
      </c>
      <c r="X65" s="2">
        <f t="shared" si="76"/>
        <v>244.1063194955901</v>
      </c>
      <c r="Y65" s="2">
        <f t="shared" si="77"/>
        <v>745.6496465662365</v>
      </c>
      <c r="Z65" s="2">
        <f t="shared" si="78"/>
        <v>931.0033679436923</v>
      </c>
      <c r="AA65" s="2">
        <f t="shared" si="79"/>
        <v>0</v>
      </c>
      <c r="AB65" s="2">
        <f t="shared" si="80"/>
        <v>0</v>
      </c>
      <c r="AC65" s="68">
        <f t="shared" si="81"/>
        <v>0</v>
      </c>
      <c r="AD65" s="68" t="e">
        <f t="shared" si="82"/>
        <v>#DIV/0!</v>
      </c>
      <c r="AE65" s="68">
        <f t="shared" si="83"/>
        <v>306.9558220552776</v>
      </c>
      <c r="AF65" s="2">
        <f t="shared" si="83"/>
        <v>118.23708656999166</v>
      </c>
      <c r="AG65" s="2">
        <f t="shared" si="83"/>
        <v>118.20890498624253</v>
      </c>
    </row>
    <row r="66" spans="1:33" ht="15.75">
      <c r="A66" s="5" t="s">
        <v>86</v>
      </c>
      <c r="B66" s="26" t="s">
        <v>20</v>
      </c>
      <c r="C66" s="2">
        <v>12139179.5</v>
      </c>
      <c r="D66" s="2">
        <v>7697502.46</v>
      </c>
      <c r="E66" s="2">
        <v>7965497.28</v>
      </c>
      <c r="F66" s="2">
        <v>14406109.38</v>
      </c>
      <c r="G66" s="2">
        <v>15794631.12</v>
      </c>
      <c r="H66" s="2">
        <v>17202075.92</v>
      </c>
      <c r="I66" s="44">
        <v>18243094.54</v>
      </c>
      <c r="J66" s="44">
        <v>15114707.41</v>
      </c>
      <c r="K66" s="44">
        <v>7893020.06</v>
      </c>
      <c r="L66" s="44">
        <v>22550199.35</v>
      </c>
      <c r="M66" s="44">
        <v>22040226.64</v>
      </c>
      <c r="N66" s="44">
        <v>26464614.91</v>
      </c>
      <c r="O66" s="89"/>
      <c r="P66" s="2">
        <f t="shared" si="71"/>
        <v>141.70707270619073</v>
      </c>
      <c r="Q66" s="2">
        <f t="shared" si="72"/>
        <v>223.47606914567976</v>
      </c>
      <c r="R66" s="2">
        <f t="shared" si="73"/>
        <v>215.95733844755017</v>
      </c>
      <c r="S66" s="2">
        <f t="shared" si="74"/>
        <v>119.40820013404618</v>
      </c>
      <c r="T66" s="2">
        <f t="shared" si="75"/>
        <v>108.9109064295767</v>
      </c>
      <c r="U66" s="2" t="e">
        <f>SUM(#REF!/F66*100)</f>
        <v>#REF!</v>
      </c>
      <c r="V66" s="2" t="e">
        <f>SUM(#REF!/G66*100)</f>
        <v>#REF!</v>
      </c>
      <c r="W66" s="2" t="e">
        <f>SUM(#REF!/H66*100)</f>
        <v>#REF!</v>
      </c>
      <c r="X66" s="2">
        <f t="shared" si="76"/>
        <v>95.69522260549002</v>
      </c>
      <c r="Y66" s="2">
        <f t="shared" si="77"/>
        <v>87.86560110705521</v>
      </c>
      <c r="Z66" s="2">
        <f t="shared" si="78"/>
        <v>82.85166410150062</v>
      </c>
      <c r="AA66" s="2">
        <f t="shared" si="79"/>
        <v>45.884113619235784</v>
      </c>
      <c r="AB66" s="2">
        <f t="shared" si="80"/>
        <v>43.265795957443956</v>
      </c>
      <c r="AC66" s="68">
        <f t="shared" si="81"/>
        <v>52.2207929395836</v>
      </c>
      <c r="AD66" s="68">
        <f t="shared" si="82"/>
        <v>285.6979860507285</v>
      </c>
      <c r="AE66" s="68">
        <f t="shared" si="83"/>
        <v>97.7385002141899</v>
      </c>
      <c r="AF66" s="2">
        <f t="shared" si="83"/>
        <v>120.07415051699304</v>
      </c>
      <c r="AG66" s="2">
        <f t="shared" si="83"/>
        <v>0</v>
      </c>
    </row>
    <row r="67" spans="1:33" ht="15.75">
      <c r="A67" s="7" t="s">
        <v>33</v>
      </c>
      <c r="B67" s="26" t="s">
        <v>21</v>
      </c>
      <c r="C67" s="2">
        <v>13177431.44</v>
      </c>
      <c r="D67" s="2">
        <v>18502059.97</v>
      </c>
      <c r="E67" s="2">
        <v>21030878.11</v>
      </c>
      <c r="F67" s="2">
        <v>18057271.6</v>
      </c>
      <c r="G67" s="2">
        <v>18102717.02</v>
      </c>
      <c r="H67" s="2">
        <v>17431803.01</v>
      </c>
      <c r="I67" s="57">
        <v>18080200.68</v>
      </c>
      <c r="J67" s="57">
        <v>22190736.75</v>
      </c>
      <c r="K67" s="57">
        <v>14473527.47</v>
      </c>
      <c r="L67" s="57">
        <v>25658986.85</v>
      </c>
      <c r="M67" s="57">
        <v>34180657.35</v>
      </c>
      <c r="N67" s="57">
        <v>55511852.41</v>
      </c>
      <c r="O67" s="93"/>
      <c r="P67" s="2">
        <f t="shared" si="71"/>
        <v>132.28528707867824</v>
      </c>
      <c r="Q67" s="2">
        <f t="shared" si="72"/>
        <v>94.21547134894517</v>
      </c>
      <c r="R67" s="2">
        <f t="shared" si="73"/>
        <v>82.8867102877237</v>
      </c>
      <c r="S67" s="2">
        <f t="shared" si="74"/>
        <v>96.53619547927717</v>
      </c>
      <c r="T67" s="2">
        <f t="shared" si="75"/>
        <v>96.29384909868078</v>
      </c>
      <c r="U67" s="2">
        <f>SUM(I66/F67*100)</f>
        <v>101.02907540029469</v>
      </c>
      <c r="V67" s="2">
        <f>SUM(I66/G67*100)</f>
        <v>100.77545000479714</v>
      </c>
      <c r="W67" s="2">
        <f>SUM(I66/H67*100)</f>
        <v>104.65408844704469</v>
      </c>
      <c r="X67" s="2">
        <f t="shared" si="76"/>
        <v>122.58235449122654</v>
      </c>
      <c r="Y67" s="2">
        <f t="shared" si="77"/>
        <v>127.30029554183217</v>
      </c>
      <c r="Z67" s="2">
        <f t="shared" si="78"/>
        <v>122.73501352530343</v>
      </c>
      <c r="AA67" s="2">
        <f t="shared" si="79"/>
        <v>83.02943454384527</v>
      </c>
      <c r="AB67" s="2">
        <f t="shared" si="80"/>
        <v>80.05180764398463</v>
      </c>
      <c r="AC67" s="68">
        <f t="shared" si="81"/>
        <v>65.22328498173906</v>
      </c>
      <c r="AD67" s="68">
        <f t="shared" si="82"/>
        <v>177.28219263192514</v>
      </c>
      <c r="AE67" s="68">
        <f t="shared" si="83"/>
        <v>133.21125089551228</v>
      </c>
      <c r="AF67" s="2">
        <f t="shared" si="83"/>
        <v>162.40721131128274</v>
      </c>
      <c r="AG67" s="2">
        <f t="shared" si="83"/>
        <v>0</v>
      </c>
    </row>
    <row r="68" spans="1:33" ht="15.75">
      <c r="A68" s="5"/>
      <c r="B68" s="26" t="s">
        <v>22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44">
        <v>0</v>
      </c>
      <c r="J68" s="44">
        <v>0</v>
      </c>
      <c r="K68" s="44">
        <v>0</v>
      </c>
      <c r="L68" s="57">
        <v>0</v>
      </c>
      <c r="M68" s="57">
        <v>0</v>
      </c>
      <c r="N68" s="57">
        <v>0</v>
      </c>
      <c r="O68" s="93"/>
      <c r="P68" s="2" t="e">
        <f t="shared" si="71"/>
        <v>#DIV/0!</v>
      </c>
      <c r="Q68" s="2" t="e">
        <f t="shared" si="72"/>
        <v>#DIV/0!</v>
      </c>
      <c r="R68" s="2" t="e">
        <f t="shared" si="73"/>
        <v>#DIV/0!</v>
      </c>
      <c r="S68" s="2" t="e">
        <f t="shared" si="74"/>
        <v>#DIV/0!</v>
      </c>
      <c r="T68" s="2" t="e">
        <f t="shared" si="75"/>
        <v>#DIV/0!</v>
      </c>
      <c r="U68" s="2" t="e">
        <f aca="true" t="shared" si="84" ref="U68:U73">SUM(I68/F68*100)</f>
        <v>#DIV/0!</v>
      </c>
      <c r="V68" s="2" t="e">
        <f aca="true" t="shared" si="85" ref="V68:V73">SUM(I68/G68*100)</f>
        <v>#DIV/0!</v>
      </c>
      <c r="W68" s="2" t="e">
        <f aca="true" t="shared" si="86" ref="W68:W73">SUM(I68/H68*100)</f>
        <v>#DIV/0!</v>
      </c>
      <c r="X68" s="2" t="e">
        <f t="shared" si="76"/>
        <v>#DIV/0!</v>
      </c>
      <c r="Y68" s="2" t="e">
        <f t="shared" si="77"/>
        <v>#DIV/0!</v>
      </c>
      <c r="Z68" s="2" t="e">
        <f t="shared" si="78"/>
        <v>#DIV/0!</v>
      </c>
      <c r="AA68" s="2" t="e">
        <f t="shared" si="79"/>
        <v>#DIV/0!</v>
      </c>
      <c r="AB68" s="2" t="e">
        <f t="shared" si="80"/>
        <v>#DIV/0!</v>
      </c>
      <c r="AC68" s="68" t="e">
        <f t="shared" si="81"/>
        <v>#DIV/0!</v>
      </c>
      <c r="AD68" s="68" t="e">
        <f t="shared" si="82"/>
        <v>#DIV/0!</v>
      </c>
      <c r="AE68" s="68" t="e">
        <f t="shared" si="83"/>
        <v>#DIV/0!</v>
      </c>
      <c r="AF68" s="2" t="e">
        <f t="shared" si="83"/>
        <v>#DIV/0!</v>
      </c>
      <c r="AG68" s="2" t="e">
        <f t="shared" si="83"/>
        <v>#DIV/0!</v>
      </c>
    </row>
    <row r="69" spans="1:33" ht="15.75">
      <c r="A69" s="5"/>
      <c r="B69" s="26" t="s">
        <v>23</v>
      </c>
      <c r="C69" s="2">
        <v>8540505.02</v>
      </c>
      <c r="D69" s="2">
        <v>2969573.18</v>
      </c>
      <c r="E69" s="2">
        <v>10185659.51</v>
      </c>
      <c r="F69" s="2">
        <v>11573814.08</v>
      </c>
      <c r="G69" s="2">
        <v>13573201.47</v>
      </c>
      <c r="H69" s="2">
        <v>12358886.58</v>
      </c>
      <c r="I69" s="44">
        <v>7731885.47</v>
      </c>
      <c r="J69" s="44">
        <v>9663960.26</v>
      </c>
      <c r="K69" s="44">
        <v>15650561.94</v>
      </c>
      <c r="L69" s="44">
        <v>16657281.35</v>
      </c>
      <c r="M69" s="44">
        <v>21448096.77</v>
      </c>
      <c r="N69" s="44">
        <v>25595293.35</v>
      </c>
      <c r="O69" s="89"/>
      <c r="P69" s="2">
        <f t="shared" si="71"/>
        <v>144.70908396000218</v>
      </c>
      <c r="Q69" s="2">
        <f t="shared" si="72"/>
        <v>416.1839372485173</v>
      </c>
      <c r="R69" s="2">
        <f t="shared" si="73"/>
        <v>121.33614487963578</v>
      </c>
      <c r="S69" s="2">
        <f t="shared" si="74"/>
        <v>106.78317877385498</v>
      </c>
      <c r="T69" s="2">
        <f t="shared" si="75"/>
        <v>91.05358531158677</v>
      </c>
      <c r="U69" s="2">
        <f t="shared" si="84"/>
        <v>66.80499113391667</v>
      </c>
      <c r="V69" s="2">
        <f t="shared" si="85"/>
        <v>56.96434615731081</v>
      </c>
      <c r="W69" s="2">
        <f t="shared" si="86"/>
        <v>62.56134336981673</v>
      </c>
      <c r="X69" s="2">
        <f t="shared" si="76"/>
        <v>71.19882719901895</v>
      </c>
      <c r="Y69" s="2">
        <f t="shared" si="77"/>
        <v>78.19442469549712</v>
      </c>
      <c r="Z69" s="2">
        <f t="shared" si="78"/>
        <v>124.98840415441383</v>
      </c>
      <c r="AA69" s="2">
        <f t="shared" si="79"/>
        <v>126.63407693478483</v>
      </c>
      <c r="AB69" s="2">
        <f t="shared" si="80"/>
        <v>202.41585316705422</v>
      </c>
      <c r="AC69" s="68">
        <f t="shared" si="81"/>
        <v>161.9477058983684</v>
      </c>
      <c r="AD69" s="68">
        <f t="shared" si="82"/>
        <v>106.43248091576194</v>
      </c>
      <c r="AE69" s="68">
        <f t="shared" si="83"/>
        <v>128.76108843535863</v>
      </c>
      <c r="AF69" s="2">
        <f t="shared" si="83"/>
        <v>119.33596544473258</v>
      </c>
      <c r="AG69" s="2">
        <f t="shared" si="83"/>
        <v>0</v>
      </c>
    </row>
    <row r="70" spans="1:33" ht="15.75">
      <c r="A70" s="5"/>
      <c r="B70" s="26" t="s">
        <v>24</v>
      </c>
      <c r="C70" s="2">
        <v>6799715.25</v>
      </c>
      <c r="D70" s="2">
        <v>8087048.1</v>
      </c>
      <c r="E70" s="2">
        <v>2690529.56</v>
      </c>
      <c r="F70" s="2">
        <v>3130352.11</v>
      </c>
      <c r="G70" s="2">
        <v>4644807.39</v>
      </c>
      <c r="H70" s="2">
        <v>4735833.59</v>
      </c>
      <c r="I70" s="44">
        <v>8980134.95</v>
      </c>
      <c r="J70" s="44">
        <v>9004848.27</v>
      </c>
      <c r="K70" s="44">
        <v>3670764.16</v>
      </c>
      <c r="L70" s="44">
        <v>3766878.15</v>
      </c>
      <c r="M70" s="44">
        <v>4091354</v>
      </c>
      <c r="N70" s="44">
        <v>5889452.15</v>
      </c>
      <c r="O70" s="89"/>
      <c r="P70" s="2">
        <f t="shared" si="71"/>
        <v>69.64752810788657</v>
      </c>
      <c r="Q70" s="2">
        <f t="shared" si="72"/>
        <v>58.560719949223504</v>
      </c>
      <c r="R70" s="2">
        <f t="shared" si="73"/>
        <v>176.0186418468489</v>
      </c>
      <c r="S70" s="2">
        <f t="shared" si="74"/>
        <v>151.2875684135099</v>
      </c>
      <c r="T70" s="2">
        <f t="shared" si="75"/>
        <v>101.95974111210671</v>
      </c>
      <c r="U70" s="2">
        <f t="shared" si="84"/>
        <v>286.87299813055216</v>
      </c>
      <c r="V70" s="2">
        <f t="shared" si="85"/>
        <v>193.33707936595408</v>
      </c>
      <c r="W70" s="2">
        <f t="shared" si="86"/>
        <v>189.62099869729585</v>
      </c>
      <c r="X70" s="2">
        <f t="shared" si="76"/>
        <v>193.86914276331274</v>
      </c>
      <c r="Y70" s="2">
        <f t="shared" si="77"/>
        <v>190.14283544536454</v>
      </c>
      <c r="Z70" s="2">
        <f t="shared" si="78"/>
        <v>100.27519987324914</v>
      </c>
      <c r="AA70" s="2">
        <f t="shared" si="79"/>
        <v>77.5104126916757</v>
      </c>
      <c r="AB70" s="2">
        <f t="shared" si="80"/>
        <v>40.876492173427756</v>
      </c>
      <c r="AC70" s="68">
        <f t="shared" si="81"/>
        <v>40.764308847149515</v>
      </c>
      <c r="AD70" s="68">
        <f t="shared" si="82"/>
        <v>102.61836461866294</v>
      </c>
      <c r="AE70" s="68">
        <f t="shared" si="83"/>
        <v>108.61391946007066</v>
      </c>
      <c r="AF70" s="2">
        <f t="shared" si="83"/>
        <v>143.94873066471393</v>
      </c>
      <c r="AG70" s="2">
        <f t="shared" si="83"/>
        <v>0</v>
      </c>
    </row>
    <row r="71" spans="1:33" ht="15.75">
      <c r="A71" s="5"/>
      <c r="B71" s="26" t="s">
        <v>25</v>
      </c>
      <c r="C71" s="2">
        <v>575983.77</v>
      </c>
      <c r="D71" s="2">
        <v>141483.13</v>
      </c>
      <c r="E71" s="2">
        <v>607663.25</v>
      </c>
      <c r="F71" s="2">
        <v>445959.82</v>
      </c>
      <c r="G71" s="2">
        <v>585258.78</v>
      </c>
      <c r="H71" s="2">
        <v>977086.85</v>
      </c>
      <c r="I71" s="44">
        <v>679766.66</v>
      </c>
      <c r="J71" s="44">
        <v>373262.34</v>
      </c>
      <c r="K71" s="44">
        <v>907297.27</v>
      </c>
      <c r="L71" s="44">
        <v>592189.33</v>
      </c>
      <c r="M71" s="44">
        <v>409972.91</v>
      </c>
      <c r="N71" s="44">
        <v>5060290.66</v>
      </c>
      <c r="O71" s="89"/>
      <c r="P71" s="2">
        <f t="shared" si="71"/>
        <v>169.63791358218305</v>
      </c>
      <c r="Q71" s="2">
        <f t="shared" si="72"/>
        <v>690.6030775541932</v>
      </c>
      <c r="R71" s="2">
        <f t="shared" si="73"/>
        <v>160.79413227638827</v>
      </c>
      <c r="S71" s="2">
        <f t="shared" si="74"/>
        <v>219.0975074839702</v>
      </c>
      <c r="T71" s="2">
        <f t="shared" si="75"/>
        <v>166.94954153443027</v>
      </c>
      <c r="U71" s="2">
        <f t="shared" si="84"/>
        <v>152.42778149834217</v>
      </c>
      <c r="V71" s="2">
        <f t="shared" si="85"/>
        <v>116.1480499275893</v>
      </c>
      <c r="W71" s="2">
        <f t="shared" si="86"/>
        <v>69.57075105452499</v>
      </c>
      <c r="X71" s="2">
        <f t="shared" si="76"/>
        <v>63.777315737151355</v>
      </c>
      <c r="Y71" s="2">
        <f t="shared" si="77"/>
        <v>38.2015518886576</v>
      </c>
      <c r="Z71" s="2">
        <f t="shared" si="78"/>
        <v>54.91036291776946</v>
      </c>
      <c r="AA71" s="2">
        <f t="shared" si="79"/>
        <v>92.85738212524302</v>
      </c>
      <c r="AB71" s="2">
        <f t="shared" si="80"/>
        <v>133.471869597135</v>
      </c>
      <c r="AC71" s="68">
        <f t="shared" si="81"/>
        <v>243.07227726215294</v>
      </c>
      <c r="AD71" s="68">
        <f t="shared" si="82"/>
        <v>65.2696034233631</v>
      </c>
      <c r="AE71" s="68">
        <f t="shared" si="83"/>
        <v>69.23003999413498</v>
      </c>
      <c r="AF71" s="2">
        <f t="shared" si="83"/>
        <v>1234.298788180907</v>
      </c>
      <c r="AG71" s="2">
        <f t="shared" si="83"/>
        <v>0</v>
      </c>
    </row>
    <row r="72" spans="1:33" ht="16.5" thickBot="1">
      <c r="A72" s="15"/>
      <c r="B72" s="30" t="s">
        <v>26</v>
      </c>
      <c r="C72" s="25">
        <v>2975174.11</v>
      </c>
      <c r="D72" s="25">
        <v>7250915.48</v>
      </c>
      <c r="E72" s="25">
        <v>13302620.48</v>
      </c>
      <c r="F72" s="25">
        <v>14394396.08</v>
      </c>
      <c r="G72" s="25">
        <v>16182130.97</v>
      </c>
      <c r="H72" s="25">
        <v>16835895.76</v>
      </c>
      <c r="I72" s="45">
        <v>13802647.24</v>
      </c>
      <c r="J72" s="45">
        <v>17964040.44</v>
      </c>
      <c r="K72" s="45">
        <v>17424725.55</v>
      </c>
      <c r="L72" s="45">
        <v>20819612.52</v>
      </c>
      <c r="M72" s="45">
        <v>24881865.94</v>
      </c>
      <c r="N72" s="45">
        <v>29956122.92</v>
      </c>
      <c r="O72" s="90"/>
      <c r="P72" s="25">
        <f t="shared" si="71"/>
        <v>565.8793447890014</v>
      </c>
      <c r="Q72" s="25">
        <f t="shared" si="72"/>
        <v>232.18993251870037</v>
      </c>
      <c r="R72" s="25">
        <f t="shared" si="73"/>
        <v>126.5607463229681</v>
      </c>
      <c r="S72" s="25">
        <f t="shared" si="74"/>
        <v>116.96145962936433</v>
      </c>
      <c r="T72" s="25">
        <f t="shared" si="75"/>
        <v>104.04004139635263</v>
      </c>
      <c r="U72" s="25">
        <f t="shared" si="84"/>
        <v>95.88903322715849</v>
      </c>
      <c r="V72" s="25">
        <f t="shared" si="85"/>
        <v>85.2956094941308</v>
      </c>
      <c r="W72" s="25">
        <f t="shared" si="86"/>
        <v>81.98344440212904</v>
      </c>
      <c r="X72" s="25">
        <f t="shared" si="76"/>
        <v>111.01158724585456</v>
      </c>
      <c r="Y72" s="25">
        <f t="shared" si="77"/>
        <v>106.70082956132534</v>
      </c>
      <c r="Z72" s="25">
        <f t="shared" si="78"/>
        <v>130.1492396903422</v>
      </c>
      <c r="AA72" s="25">
        <f t="shared" si="79"/>
        <v>103.49746635637283</v>
      </c>
      <c r="AB72" s="25">
        <f t="shared" si="80"/>
        <v>126.24191031632857</v>
      </c>
      <c r="AC72" s="69">
        <f t="shared" si="81"/>
        <v>96.99780852864747</v>
      </c>
      <c r="AD72" s="69">
        <f t="shared" si="82"/>
        <v>119.4831589183911</v>
      </c>
      <c r="AE72" s="69">
        <f t="shared" si="83"/>
        <v>119.51166678101077</v>
      </c>
      <c r="AF72" s="25">
        <f t="shared" si="83"/>
        <v>120.39339409767756</v>
      </c>
      <c r="AG72" s="25">
        <f t="shared" si="83"/>
        <v>0</v>
      </c>
    </row>
    <row r="73" spans="1:33" ht="15.75" customHeight="1" thickBot="1">
      <c r="A73" s="31"/>
      <c r="B73" s="32" t="s">
        <v>10</v>
      </c>
      <c r="C73" s="10">
        <f aca="true" t="shared" si="87" ref="C73:H73">SUM(C61:C72)</f>
        <v>70051444</v>
      </c>
      <c r="D73" s="10">
        <f t="shared" si="87"/>
        <v>71532191.15</v>
      </c>
      <c r="E73" s="10">
        <f t="shared" si="87"/>
        <v>79753805.52</v>
      </c>
      <c r="F73" s="10">
        <f t="shared" si="87"/>
        <v>82005064.67999999</v>
      </c>
      <c r="G73" s="10">
        <f t="shared" si="87"/>
        <v>92661441.77</v>
      </c>
      <c r="H73" s="10">
        <f t="shared" si="87"/>
        <v>94353032.30000001</v>
      </c>
      <c r="I73" s="48">
        <f aca="true" t="shared" si="88" ref="I73:O73">SUM(I61:I72)</f>
        <v>93182380.64999999</v>
      </c>
      <c r="J73" s="48">
        <f t="shared" si="88"/>
        <v>105749448.27</v>
      </c>
      <c r="K73" s="48">
        <f t="shared" si="88"/>
        <v>85288074.99999999</v>
      </c>
      <c r="L73" s="48">
        <f t="shared" si="88"/>
        <v>121676875.58</v>
      </c>
      <c r="M73" s="48">
        <f t="shared" si="88"/>
        <v>139368396.9</v>
      </c>
      <c r="N73" s="48">
        <f t="shared" si="88"/>
        <v>188215740.60000002</v>
      </c>
      <c r="O73" s="92">
        <f t="shared" si="88"/>
        <v>43095300.41</v>
      </c>
      <c r="P73" s="11">
        <f t="shared" si="71"/>
        <v>134.69105975888235</v>
      </c>
      <c r="Q73" s="11">
        <f t="shared" si="72"/>
        <v>131.9028968400334</v>
      </c>
      <c r="R73" s="11">
        <f t="shared" si="73"/>
        <v>118.30536697880699</v>
      </c>
      <c r="S73" s="11">
        <f t="shared" si="74"/>
        <v>115.057567076112</v>
      </c>
      <c r="T73" s="11">
        <f t="shared" si="75"/>
        <v>101.82556033846181</v>
      </c>
      <c r="U73" s="11">
        <f t="shared" si="84"/>
        <v>113.63003128357512</v>
      </c>
      <c r="V73" s="11">
        <f t="shared" si="85"/>
        <v>100.56219595772431</v>
      </c>
      <c r="W73" s="11">
        <f t="shared" si="86"/>
        <v>98.75928560909641</v>
      </c>
      <c r="X73" s="11">
        <f t="shared" si="76"/>
        <v>114.12454441674504</v>
      </c>
      <c r="Y73" s="11">
        <f t="shared" si="77"/>
        <v>112.07848406372838</v>
      </c>
      <c r="Z73" s="65">
        <f t="shared" si="78"/>
        <v>113.48652774519988</v>
      </c>
      <c r="AA73" s="11">
        <f t="shared" si="79"/>
        <v>90.39251089336742</v>
      </c>
      <c r="AB73" s="11">
        <f t="shared" si="80"/>
        <v>91.52811336764232</v>
      </c>
      <c r="AC73" s="71">
        <f t="shared" si="81"/>
        <v>80.65108271982854</v>
      </c>
      <c r="AD73" s="71">
        <f t="shared" si="82"/>
        <v>142.66575436249443</v>
      </c>
      <c r="AE73" s="83">
        <f t="shared" si="83"/>
        <v>114.53975641276901</v>
      </c>
      <c r="AF73" s="104">
        <f t="shared" si="83"/>
        <v>135.0490819917008</v>
      </c>
      <c r="AG73" s="105">
        <f t="shared" si="83"/>
        <v>22.89675681354782</v>
      </c>
    </row>
    <row r="74" spans="1:33" ht="14.25" customHeight="1">
      <c r="A74" s="16"/>
      <c r="B74" s="28"/>
      <c r="C74" s="12"/>
      <c r="D74" s="12"/>
      <c r="E74" s="12"/>
      <c r="F74" s="12"/>
      <c r="G74" s="12"/>
      <c r="H74" s="12"/>
      <c r="I74" s="47"/>
      <c r="J74" s="47"/>
      <c r="K74" s="47"/>
      <c r="L74" s="47"/>
      <c r="M74" s="47"/>
      <c r="N74" s="47"/>
      <c r="O74" s="91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67"/>
      <c r="AD74" s="67"/>
      <c r="AE74" s="82"/>
      <c r="AF74" s="103"/>
      <c r="AG74" s="12"/>
    </row>
    <row r="75" spans="1:33" ht="15.75">
      <c r="A75" s="5" t="s">
        <v>8</v>
      </c>
      <c r="B75" s="26" t="s">
        <v>3</v>
      </c>
      <c r="C75" s="2">
        <v>8928744.18</v>
      </c>
      <c r="D75" s="2">
        <v>10143453.14</v>
      </c>
      <c r="E75" s="2">
        <v>7908893.65</v>
      </c>
      <c r="F75" s="2">
        <v>7992672.35</v>
      </c>
      <c r="G75" s="2">
        <v>8560273.2</v>
      </c>
      <c r="H75" s="2">
        <v>8646877.92</v>
      </c>
      <c r="I75" s="44">
        <v>10118381.45</v>
      </c>
      <c r="J75" s="44">
        <v>11738152.69</v>
      </c>
      <c r="K75" s="44">
        <v>12444495.87</v>
      </c>
      <c r="L75" s="44">
        <v>13528549.21</v>
      </c>
      <c r="M75" s="44">
        <v>9553544.81</v>
      </c>
      <c r="N75" s="44">
        <v>10078352.39</v>
      </c>
      <c r="O75" s="89">
        <v>11087450.09</v>
      </c>
      <c r="P75" s="2">
        <f aca="true" t="shared" si="89" ref="P75:P87">SUM(H75/C75*100)</f>
        <v>96.8431589670654</v>
      </c>
      <c r="Q75" s="2">
        <f aca="true" t="shared" si="90" ref="Q75:Q87">SUM(H75/D75*100)</f>
        <v>85.24589999732576</v>
      </c>
      <c r="R75" s="2">
        <f aca="true" t="shared" si="91" ref="R75:R87">SUM(H75/E75*100)</f>
        <v>109.33106832205286</v>
      </c>
      <c r="S75" s="2">
        <f aca="true" t="shared" si="92" ref="S75:S87">SUM(H75/F75*100)</f>
        <v>108.18506678808122</v>
      </c>
      <c r="T75" s="2">
        <f aca="true" t="shared" si="93" ref="T75:T87">SUM(H75/G75*100)</f>
        <v>101.01170509371127</v>
      </c>
      <c r="U75" s="2">
        <f aca="true" t="shared" si="94" ref="U75:U87">SUM(I75/F75*100)</f>
        <v>126.59572426986824</v>
      </c>
      <c r="V75" s="2">
        <f aca="true" t="shared" si="95" ref="V75:V87">SUM(I75/G75*100)</f>
        <v>118.20161826143587</v>
      </c>
      <c r="W75" s="2">
        <f aca="true" t="shared" si="96" ref="W75:W87">SUM(I75/H75*100)</f>
        <v>117.0177437869968</v>
      </c>
      <c r="X75" s="2">
        <f aca="true" t="shared" si="97" ref="X75:X87">SUM(J75/G75*100)</f>
        <v>137.12357556532191</v>
      </c>
      <c r="Y75" s="2">
        <f aca="true" t="shared" si="98" ref="Y75:Y87">SUM(J75/H75*100)</f>
        <v>135.75018403868017</v>
      </c>
      <c r="Z75" s="2">
        <f aca="true" t="shared" si="99" ref="Z75:Z87">SUM(J75/I75*100)</f>
        <v>116.00820494862842</v>
      </c>
      <c r="AA75" s="2">
        <f aca="true" t="shared" si="100" ref="AA75:AA87">SUM(K75/H75*100)</f>
        <v>143.91894953456216</v>
      </c>
      <c r="AB75" s="2">
        <f aca="true" t="shared" si="101" ref="AB75:AB87">SUM(K75/I75*100)</f>
        <v>122.98899711870419</v>
      </c>
      <c r="AC75" s="68">
        <f aca="true" t="shared" si="102" ref="AC75:AC87">SUM(K75/J75*100)</f>
        <v>106.01749865293326</v>
      </c>
      <c r="AD75" s="68">
        <f aca="true" t="shared" si="103" ref="AD75:AD87">SUM(L75/K75*100)</f>
        <v>108.71110691284275</v>
      </c>
      <c r="AE75" s="68">
        <f aca="true" t="shared" si="104" ref="AE75:AG90">SUM(M75/L75*100)</f>
        <v>70.61765945263542</v>
      </c>
      <c r="AF75" s="2">
        <f t="shared" si="104"/>
        <v>105.49332829266334</v>
      </c>
      <c r="AG75" s="2">
        <f t="shared" si="83"/>
        <v>110.01252646217503</v>
      </c>
    </row>
    <row r="76" spans="1:33" ht="15.75">
      <c r="A76" s="5" t="s">
        <v>19</v>
      </c>
      <c r="B76" s="26" t="s">
        <v>4</v>
      </c>
      <c r="C76" s="2">
        <v>6239864.33</v>
      </c>
      <c r="D76" s="2">
        <v>6022804.01</v>
      </c>
      <c r="E76" s="2">
        <v>6867437.55</v>
      </c>
      <c r="F76" s="2">
        <v>6764361.33</v>
      </c>
      <c r="G76" s="2">
        <v>7458627.96</v>
      </c>
      <c r="H76" s="2">
        <v>8770578.72</v>
      </c>
      <c r="I76" s="44">
        <v>9998381.59</v>
      </c>
      <c r="J76" s="44">
        <v>11046286.9</v>
      </c>
      <c r="K76" s="44">
        <v>11504751.8</v>
      </c>
      <c r="L76" s="44">
        <v>8108597.33</v>
      </c>
      <c r="M76" s="44">
        <v>7120335</v>
      </c>
      <c r="N76" s="44">
        <v>9649666.86</v>
      </c>
      <c r="O76" s="89">
        <v>10286599.08</v>
      </c>
      <c r="P76" s="2">
        <f t="shared" si="89"/>
        <v>140.55720214673323</v>
      </c>
      <c r="Q76" s="2">
        <f t="shared" si="90"/>
        <v>145.6228478535532</v>
      </c>
      <c r="R76" s="2">
        <f t="shared" si="91"/>
        <v>127.71253697094052</v>
      </c>
      <c r="S76" s="2">
        <f t="shared" si="92"/>
        <v>129.6586372626549</v>
      </c>
      <c r="T76" s="2">
        <f t="shared" si="93"/>
        <v>117.58970640492974</v>
      </c>
      <c r="U76" s="2">
        <f t="shared" si="94"/>
        <v>147.8096911478855</v>
      </c>
      <c r="V76" s="2">
        <f t="shared" si="95"/>
        <v>134.05121751105548</v>
      </c>
      <c r="W76" s="2">
        <f t="shared" si="96"/>
        <v>113.99910894363421</v>
      </c>
      <c r="X76" s="2">
        <f t="shared" si="97"/>
        <v>148.10078957202742</v>
      </c>
      <c r="Y76" s="2">
        <f t="shared" si="98"/>
        <v>125.94706977329312</v>
      </c>
      <c r="Z76" s="2">
        <f t="shared" si="99"/>
        <v>110.48074931494989</v>
      </c>
      <c r="AA76" s="2">
        <f t="shared" si="100"/>
        <v>131.17437477375495</v>
      </c>
      <c r="AB76" s="2">
        <f t="shared" si="101"/>
        <v>115.0661404192316</v>
      </c>
      <c r="AC76" s="68">
        <f t="shared" si="102"/>
        <v>104.1503982664075</v>
      </c>
      <c r="AD76" s="68">
        <f t="shared" si="103"/>
        <v>70.48041949066646</v>
      </c>
      <c r="AE76" s="68">
        <f t="shared" si="104"/>
        <v>87.81216664510335</v>
      </c>
      <c r="AF76" s="2">
        <f t="shared" si="104"/>
        <v>135.52265251564708</v>
      </c>
      <c r="AG76" s="2">
        <f t="shared" si="83"/>
        <v>106.60056175244999</v>
      </c>
    </row>
    <row r="77" spans="1:33" ht="15.75">
      <c r="A77" s="5"/>
      <c r="B77" s="26" t="s">
        <v>5</v>
      </c>
      <c r="C77" s="2">
        <v>4784915.98</v>
      </c>
      <c r="D77" s="2">
        <v>5328723.37</v>
      </c>
      <c r="E77" s="2">
        <v>5637492.45</v>
      </c>
      <c r="F77" s="2">
        <v>5713960.25</v>
      </c>
      <c r="G77" s="2">
        <v>6457251.62</v>
      </c>
      <c r="H77" s="2">
        <v>7091509.75</v>
      </c>
      <c r="I77" s="44">
        <v>8272996.05</v>
      </c>
      <c r="J77" s="44">
        <v>9329615.83</v>
      </c>
      <c r="K77" s="44">
        <v>10591596.64</v>
      </c>
      <c r="L77" s="44">
        <v>5502312.97</v>
      </c>
      <c r="M77" s="44">
        <v>5302419.08</v>
      </c>
      <c r="N77" s="44">
        <v>7739483.14</v>
      </c>
      <c r="O77" s="89">
        <v>8750586.95</v>
      </c>
      <c r="P77" s="2">
        <f t="shared" si="89"/>
        <v>148.20552293166912</v>
      </c>
      <c r="Q77" s="2">
        <f t="shared" si="90"/>
        <v>133.08083864747516</v>
      </c>
      <c r="R77" s="2">
        <f t="shared" si="91"/>
        <v>125.79191569471635</v>
      </c>
      <c r="S77" s="2">
        <f t="shared" si="92"/>
        <v>124.1084893791482</v>
      </c>
      <c r="T77" s="2">
        <f t="shared" si="93"/>
        <v>109.82241621242568</v>
      </c>
      <c r="U77" s="2">
        <f t="shared" si="94"/>
        <v>144.7856773242341</v>
      </c>
      <c r="V77" s="2">
        <f t="shared" si="95"/>
        <v>128.11946222408474</v>
      </c>
      <c r="W77" s="2">
        <f t="shared" si="96"/>
        <v>116.66057499251127</v>
      </c>
      <c r="X77" s="2">
        <f t="shared" si="97"/>
        <v>144.4827672674772</v>
      </c>
      <c r="Y77" s="2">
        <f t="shared" si="98"/>
        <v>131.5603610359557</v>
      </c>
      <c r="Z77" s="2">
        <f t="shared" si="99"/>
        <v>112.77191205718032</v>
      </c>
      <c r="AA77" s="2">
        <f t="shared" si="100"/>
        <v>149.35601886467126</v>
      </c>
      <c r="AB77" s="2">
        <f t="shared" si="101"/>
        <v>128.02612954227146</v>
      </c>
      <c r="AC77" s="68">
        <f t="shared" si="102"/>
        <v>113.52661066645442</v>
      </c>
      <c r="AD77" s="68">
        <f t="shared" si="103"/>
        <v>51.94979715541734</v>
      </c>
      <c r="AE77" s="68">
        <f t="shared" si="104"/>
        <v>96.36709341889726</v>
      </c>
      <c r="AF77" s="2">
        <f t="shared" si="104"/>
        <v>145.96136260131289</v>
      </c>
      <c r="AG77" s="2">
        <f t="shared" si="104"/>
        <v>113.06422911853515</v>
      </c>
    </row>
    <row r="78" spans="1:33" ht="15.75">
      <c r="A78" s="5"/>
      <c r="B78" s="26" t="s">
        <v>9</v>
      </c>
      <c r="C78" s="2">
        <v>3938162.55</v>
      </c>
      <c r="D78" s="2">
        <v>4166112.83</v>
      </c>
      <c r="E78" s="2">
        <v>5142609.39</v>
      </c>
      <c r="F78" s="2">
        <v>4945900.7</v>
      </c>
      <c r="G78" s="2">
        <v>5744763.19</v>
      </c>
      <c r="H78" s="2">
        <v>6249644.32</v>
      </c>
      <c r="I78" s="44">
        <v>6613399.74</v>
      </c>
      <c r="J78" s="44">
        <v>8499888.04</v>
      </c>
      <c r="K78" s="44">
        <v>8777349.68</v>
      </c>
      <c r="L78" s="44">
        <v>1672613.76</v>
      </c>
      <c r="M78" s="44">
        <v>5507212</v>
      </c>
      <c r="N78" s="44">
        <v>6714357.01</v>
      </c>
      <c r="O78" s="89">
        <v>7872837.58</v>
      </c>
      <c r="P78" s="2">
        <f t="shared" si="89"/>
        <v>158.69442260579115</v>
      </c>
      <c r="Q78" s="2">
        <f t="shared" si="90"/>
        <v>150.01140331573785</v>
      </c>
      <c r="R78" s="2">
        <f t="shared" si="91"/>
        <v>121.52671622605973</v>
      </c>
      <c r="S78" s="2">
        <f t="shared" si="92"/>
        <v>126.36008482742082</v>
      </c>
      <c r="T78" s="2">
        <f t="shared" si="93"/>
        <v>108.78854555534778</v>
      </c>
      <c r="U78" s="2">
        <f t="shared" si="94"/>
        <v>133.71476989014357</v>
      </c>
      <c r="V78" s="2">
        <f t="shared" si="95"/>
        <v>115.12049359166012</v>
      </c>
      <c r="W78" s="2">
        <f t="shared" si="96"/>
        <v>105.82041795300121</v>
      </c>
      <c r="X78" s="2">
        <f t="shared" si="97"/>
        <v>147.95889332385167</v>
      </c>
      <c r="Y78" s="2">
        <f t="shared" si="98"/>
        <v>136.00594857532627</v>
      </c>
      <c r="Z78" s="2">
        <f t="shared" si="99"/>
        <v>128.52524229844903</v>
      </c>
      <c r="AA78" s="2">
        <f t="shared" si="100"/>
        <v>140.4455874698482</v>
      </c>
      <c r="AB78" s="2">
        <f t="shared" si="101"/>
        <v>132.72068867864925</v>
      </c>
      <c r="AC78" s="68">
        <f t="shared" si="102"/>
        <v>103.26429758479503</v>
      </c>
      <c r="AD78" s="68">
        <f t="shared" si="103"/>
        <v>19.05602284264924</v>
      </c>
      <c r="AE78" s="68">
        <f t="shared" si="104"/>
        <v>329.25784372358623</v>
      </c>
      <c r="AF78" s="2">
        <f t="shared" si="104"/>
        <v>121.919348846567</v>
      </c>
      <c r="AG78" s="2">
        <f t="shared" si="104"/>
        <v>117.25378272669478</v>
      </c>
    </row>
    <row r="79" spans="1:33" ht="15.75">
      <c r="A79" s="5" t="s">
        <v>73</v>
      </c>
      <c r="B79" s="26" t="s">
        <v>12</v>
      </c>
      <c r="C79" s="2">
        <v>4593030.06</v>
      </c>
      <c r="D79" s="2">
        <v>5418009.64</v>
      </c>
      <c r="E79" s="2">
        <v>5898563.12</v>
      </c>
      <c r="F79" s="2">
        <v>1946597.37</v>
      </c>
      <c r="G79" s="2">
        <v>6448512.88</v>
      </c>
      <c r="H79" s="2">
        <v>7723247.48</v>
      </c>
      <c r="I79" s="44">
        <v>9230540.02</v>
      </c>
      <c r="J79" s="44">
        <v>10391493.08</v>
      </c>
      <c r="K79" s="44">
        <v>2199556.68</v>
      </c>
      <c r="L79" s="44">
        <v>3969913.68</v>
      </c>
      <c r="M79" s="44">
        <v>6443915.1</v>
      </c>
      <c r="N79" s="44">
        <v>8477931.53</v>
      </c>
      <c r="O79" s="89">
        <v>9905277.77</v>
      </c>
      <c r="P79" s="2">
        <f t="shared" si="89"/>
        <v>168.1514681835111</v>
      </c>
      <c r="Q79" s="2">
        <f t="shared" si="90"/>
        <v>142.54768804730293</v>
      </c>
      <c r="R79" s="2">
        <f t="shared" si="91"/>
        <v>130.93438728854358</v>
      </c>
      <c r="S79" s="2">
        <f t="shared" si="92"/>
        <v>396.7562886412407</v>
      </c>
      <c r="T79" s="2">
        <f t="shared" si="93"/>
        <v>119.76788483982995</v>
      </c>
      <c r="U79" s="2">
        <f t="shared" si="94"/>
        <v>474.18845634215563</v>
      </c>
      <c r="V79" s="2">
        <f t="shared" si="95"/>
        <v>143.14215062868882</v>
      </c>
      <c r="W79" s="2">
        <f t="shared" si="96"/>
        <v>119.51630507637184</v>
      </c>
      <c r="X79" s="2">
        <f t="shared" si="97"/>
        <v>161.14557376831976</v>
      </c>
      <c r="Y79" s="2">
        <f t="shared" si="98"/>
        <v>134.54823384735045</v>
      </c>
      <c r="Z79" s="2">
        <f t="shared" si="99"/>
        <v>112.57730379246003</v>
      </c>
      <c r="AA79" s="2">
        <f t="shared" si="100"/>
        <v>28.47968663047426</v>
      </c>
      <c r="AB79" s="2">
        <f t="shared" si="101"/>
        <v>23.82912240490996</v>
      </c>
      <c r="AC79" s="68">
        <f t="shared" si="102"/>
        <v>21.1668974137449</v>
      </c>
      <c r="AD79" s="68">
        <f t="shared" si="103"/>
        <v>180.4869915877776</v>
      </c>
      <c r="AE79" s="68">
        <f t="shared" si="104"/>
        <v>162.31877112249956</v>
      </c>
      <c r="AF79" s="2">
        <f t="shared" si="104"/>
        <v>131.56491664516187</v>
      </c>
      <c r="AG79" s="2">
        <f t="shared" si="104"/>
        <v>116.83601990590739</v>
      </c>
    </row>
    <row r="80" spans="1:33" ht="15.75">
      <c r="A80" s="5" t="s">
        <v>87</v>
      </c>
      <c r="B80" s="26" t="s">
        <v>20</v>
      </c>
      <c r="C80" s="2">
        <v>5868427.19</v>
      </c>
      <c r="D80" s="2">
        <v>6121886.88</v>
      </c>
      <c r="E80" s="2">
        <v>6421464</v>
      </c>
      <c r="F80" s="2">
        <v>4486807.63</v>
      </c>
      <c r="G80" s="2">
        <v>8069841.18</v>
      </c>
      <c r="H80" s="2">
        <v>9163924.9</v>
      </c>
      <c r="I80" s="44">
        <v>10661586.64</v>
      </c>
      <c r="J80" s="44">
        <v>11475948.06</v>
      </c>
      <c r="K80" s="44">
        <v>7567727.46</v>
      </c>
      <c r="L80" s="44">
        <v>7036553.36</v>
      </c>
      <c r="M80" s="44">
        <v>8681609.9</v>
      </c>
      <c r="N80" s="44">
        <v>10134898.73</v>
      </c>
      <c r="O80" s="89"/>
      <c r="P80" s="2">
        <f t="shared" si="89"/>
        <v>156.1564044897011</v>
      </c>
      <c r="Q80" s="2">
        <f t="shared" si="90"/>
        <v>149.6911831209792</v>
      </c>
      <c r="R80" s="2">
        <f t="shared" si="91"/>
        <v>142.70772054472314</v>
      </c>
      <c r="S80" s="2">
        <f t="shared" si="92"/>
        <v>204.24153776345432</v>
      </c>
      <c r="T80" s="2">
        <f t="shared" si="93"/>
        <v>113.55768590231415</v>
      </c>
      <c r="U80" s="2">
        <f t="shared" si="94"/>
        <v>237.62076556868118</v>
      </c>
      <c r="V80" s="2">
        <f t="shared" si="95"/>
        <v>132.11643701766135</v>
      </c>
      <c r="W80" s="2">
        <f t="shared" si="96"/>
        <v>116.34301629861676</v>
      </c>
      <c r="X80" s="2">
        <f t="shared" si="97"/>
        <v>142.20785519845882</v>
      </c>
      <c r="Y80" s="2">
        <f t="shared" si="98"/>
        <v>125.22961706069853</v>
      </c>
      <c r="Z80" s="2">
        <f t="shared" si="99"/>
        <v>107.63827606056952</v>
      </c>
      <c r="AA80" s="2">
        <f t="shared" si="100"/>
        <v>82.5817271811121</v>
      </c>
      <c r="AB80" s="2">
        <f t="shared" si="101"/>
        <v>70.98124993523479</v>
      </c>
      <c r="AC80" s="68">
        <f t="shared" si="102"/>
        <v>65.9442463527497</v>
      </c>
      <c r="AD80" s="68">
        <f t="shared" si="103"/>
        <v>92.98106197920612</v>
      </c>
      <c r="AE80" s="68">
        <f t="shared" si="104"/>
        <v>123.37872614384608</v>
      </c>
      <c r="AF80" s="2">
        <f t="shared" si="104"/>
        <v>116.73985409088698</v>
      </c>
      <c r="AG80" s="2">
        <f t="shared" si="104"/>
        <v>0</v>
      </c>
    </row>
    <row r="81" spans="1:33" ht="15.75">
      <c r="A81" s="7" t="s">
        <v>32</v>
      </c>
      <c r="B81" s="26" t="s">
        <v>21</v>
      </c>
      <c r="C81" s="2">
        <v>5654496.73</v>
      </c>
      <c r="D81" s="2">
        <v>6856622.49</v>
      </c>
      <c r="E81" s="2">
        <v>7381598.23</v>
      </c>
      <c r="F81" s="2">
        <v>7517048.6</v>
      </c>
      <c r="G81" s="2">
        <v>8195121.5</v>
      </c>
      <c r="H81" s="2">
        <v>8904140.19</v>
      </c>
      <c r="I81" s="44">
        <v>9885683.93</v>
      </c>
      <c r="J81" s="44">
        <v>11841321.55</v>
      </c>
      <c r="K81" s="44">
        <v>11085852.15</v>
      </c>
      <c r="L81" s="44">
        <v>8342167.89</v>
      </c>
      <c r="M81" s="44">
        <v>9064918.77</v>
      </c>
      <c r="N81" s="44">
        <v>10126293.42</v>
      </c>
      <c r="O81" s="89"/>
      <c r="P81" s="2">
        <f t="shared" si="89"/>
        <v>157.47007408738918</v>
      </c>
      <c r="Q81" s="2">
        <f t="shared" si="90"/>
        <v>129.86189925121573</v>
      </c>
      <c r="R81" s="2">
        <f t="shared" si="91"/>
        <v>120.62618301023407</v>
      </c>
      <c r="S81" s="2">
        <f t="shared" si="92"/>
        <v>118.45260904658778</v>
      </c>
      <c r="T81" s="2">
        <f t="shared" si="93"/>
        <v>108.6517166340975</v>
      </c>
      <c r="U81" s="2">
        <f t="shared" si="94"/>
        <v>131.5101771458548</v>
      </c>
      <c r="V81" s="2">
        <f t="shared" si="95"/>
        <v>120.6288879304596</v>
      </c>
      <c r="W81" s="2">
        <f t="shared" si="96"/>
        <v>111.02345334928965</v>
      </c>
      <c r="X81" s="2">
        <f t="shared" si="97"/>
        <v>144.4923244884167</v>
      </c>
      <c r="Y81" s="2">
        <f t="shared" si="98"/>
        <v>132.986692676949</v>
      </c>
      <c r="Z81" s="2">
        <f t="shared" si="99"/>
        <v>119.78252221948189</v>
      </c>
      <c r="AA81" s="2">
        <f t="shared" si="100"/>
        <v>124.50221934342657</v>
      </c>
      <c r="AB81" s="2">
        <f t="shared" si="101"/>
        <v>112.14046725040299</v>
      </c>
      <c r="AC81" s="68">
        <f t="shared" si="102"/>
        <v>93.62005839626913</v>
      </c>
      <c r="AD81" s="68">
        <f t="shared" si="103"/>
        <v>75.25057863955004</v>
      </c>
      <c r="AE81" s="68">
        <f t="shared" si="104"/>
        <v>108.66382563297942</v>
      </c>
      <c r="AF81" s="2">
        <f t="shared" si="104"/>
        <v>111.70859526632032</v>
      </c>
      <c r="AG81" s="2">
        <f t="shared" si="104"/>
        <v>0</v>
      </c>
    </row>
    <row r="82" spans="1:33" ht="15.75">
      <c r="A82" s="5"/>
      <c r="B82" s="26" t="s">
        <v>22</v>
      </c>
      <c r="C82" s="2">
        <v>5270202.82</v>
      </c>
      <c r="D82" s="2">
        <v>5108909.55</v>
      </c>
      <c r="E82" s="2">
        <v>6970529.23</v>
      </c>
      <c r="F82" s="2">
        <v>6836938.69</v>
      </c>
      <c r="G82" s="2">
        <v>7606826.11</v>
      </c>
      <c r="H82" s="2">
        <v>9070892.03</v>
      </c>
      <c r="I82" s="44">
        <v>10882998.14</v>
      </c>
      <c r="J82" s="44">
        <v>11643464.44</v>
      </c>
      <c r="K82" s="44">
        <v>11493520.87</v>
      </c>
      <c r="L82" s="44">
        <v>7927464.25</v>
      </c>
      <c r="M82" s="44">
        <v>8238838.25</v>
      </c>
      <c r="N82" s="44">
        <v>9993658.82</v>
      </c>
      <c r="O82" s="89"/>
      <c r="P82" s="2">
        <f t="shared" si="89"/>
        <v>172.11656438679526</v>
      </c>
      <c r="Q82" s="2">
        <f t="shared" si="90"/>
        <v>177.5504526205597</v>
      </c>
      <c r="R82" s="2">
        <f t="shared" si="91"/>
        <v>130.13204206877703</v>
      </c>
      <c r="S82" s="2">
        <f t="shared" si="92"/>
        <v>132.67476046358985</v>
      </c>
      <c r="T82" s="2">
        <f t="shared" si="93"/>
        <v>119.24673837456761</v>
      </c>
      <c r="U82" s="2">
        <f t="shared" si="94"/>
        <v>159.17940226548967</v>
      </c>
      <c r="V82" s="2">
        <f t="shared" si="95"/>
        <v>143.06884346538587</v>
      </c>
      <c r="W82" s="2">
        <f t="shared" si="96"/>
        <v>119.97715444089572</v>
      </c>
      <c r="X82" s="2">
        <f t="shared" si="97"/>
        <v>153.06599982209926</v>
      </c>
      <c r="Y82" s="2">
        <f t="shared" si="98"/>
        <v>128.3607433700211</v>
      </c>
      <c r="Z82" s="2">
        <f t="shared" si="99"/>
        <v>106.98765441487063</v>
      </c>
      <c r="AA82" s="2">
        <f t="shared" si="100"/>
        <v>126.70772435596945</v>
      </c>
      <c r="AB82" s="2">
        <f t="shared" si="101"/>
        <v>105.60987626889367</v>
      </c>
      <c r="AC82" s="68">
        <f t="shared" si="102"/>
        <v>98.71220828841214</v>
      </c>
      <c r="AD82" s="68">
        <f t="shared" si="103"/>
        <v>68.9733314940246</v>
      </c>
      <c r="AE82" s="68">
        <f t="shared" si="104"/>
        <v>103.92778813225175</v>
      </c>
      <c r="AF82" s="2">
        <f t="shared" si="104"/>
        <v>121.29936911918378</v>
      </c>
      <c r="AG82" s="2">
        <f t="shared" si="104"/>
        <v>0</v>
      </c>
    </row>
    <row r="83" spans="1:33" ht="15.75">
      <c r="A83" s="5"/>
      <c r="B83" s="26" t="s">
        <v>23</v>
      </c>
      <c r="C83" s="2">
        <v>5346831.74</v>
      </c>
      <c r="D83" s="2">
        <v>5673988.93</v>
      </c>
      <c r="E83" s="2">
        <v>6145327.11</v>
      </c>
      <c r="F83" s="2">
        <v>6303409.81</v>
      </c>
      <c r="G83" s="2">
        <v>7576912.67</v>
      </c>
      <c r="H83" s="2">
        <v>8512501.32</v>
      </c>
      <c r="I83" s="44">
        <v>9504792.54</v>
      </c>
      <c r="J83" s="44">
        <v>9716180.07</v>
      </c>
      <c r="K83" s="44">
        <v>11053817.18</v>
      </c>
      <c r="L83" s="44">
        <v>8028492.65</v>
      </c>
      <c r="M83" s="44">
        <v>8722238.87</v>
      </c>
      <c r="N83" s="44">
        <v>10034465.69</v>
      </c>
      <c r="O83" s="89"/>
      <c r="P83" s="2">
        <f t="shared" si="89"/>
        <v>159.2064559712515</v>
      </c>
      <c r="Q83" s="2">
        <f t="shared" si="90"/>
        <v>150.0267523433466</v>
      </c>
      <c r="R83" s="2">
        <f t="shared" si="91"/>
        <v>138.51990573696247</v>
      </c>
      <c r="S83" s="2">
        <f t="shared" si="92"/>
        <v>135.04597633007143</v>
      </c>
      <c r="T83" s="2">
        <f t="shared" si="93"/>
        <v>112.347887467469</v>
      </c>
      <c r="U83" s="2">
        <f t="shared" si="94"/>
        <v>150.78811034816727</v>
      </c>
      <c r="V83" s="2">
        <f t="shared" si="95"/>
        <v>125.44413475469025</v>
      </c>
      <c r="W83" s="2">
        <f t="shared" si="96"/>
        <v>111.65687008668796</v>
      </c>
      <c r="X83" s="2">
        <f t="shared" si="97"/>
        <v>128.2340247693524</v>
      </c>
      <c r="Y83" s="2">
        <f t="shared" si="98"/>
        <v>114.14012996593578</v>
      </c>
      <c r="Z83" s="2">
        <f t="shared" si="99"/>
        <v>102.22400993088905</v>
      </c>
      <c r="AA83" s="2">
        <f t="shared" si="100"/>
        <v>129.85392617830453</v>
      </c>
      <c r="AB83" s="2">
        <f t="shared" si="101"/>
        <v>116.29730089826876</v>
      </c>
      <c r="AC83" s="68">
        <f t="shared" si="102"/>
        <v>113.76710909393428</v>
      </c>
      <c r="AD83" s="68">
        <f t="shared" si="103"/>
        <v>72.63095199842992</v>
      </c>
      <c r="AE83" s="68">
        <f t="shared" si="104"/>
        <v>108.64105194142513</v>
      </c>
      <c r="AF83" s="2">
        <f t="shared" si="104"/>
        <v>115.04460998555524</v>
      </c>
      <c r="AG83" s="2">
        <f t="shared" si="104"/>
        <v>0</v>
      </c>
    </row>
    <row r="84" spans="1:33" ht="15.75">
      <c r="A84" s="5"/>
      <c r="B84" s="26" t="s">
        <v>24</v>
      </c>
      <c r="C84" s="2">
        <v>5695570.6</v>
      </c>
      <c r="D84" s="2">
        <v>6380677.02</v>
      </c>
      <c r="E84" s="2">
        <v>6551912.85</v>
      </c>
      <c r="F84" s="2">
        <v>6826778.73</v>
      </c>
      <c r="G84" s="2">
        <v>7436433.46</v>
      </c>
      <c r="H84" s="2">
        <v>8071096.99</v>
      </c>
      <c r="I84" s="44">
        <v>9977168.72</v>
      </c>
      <c r="J84" s="44">
        <v>11209368.98</v>
      </c>
      <c r="K84" s="44">
        <v>11682823.94</v>
      </c>
      <c r="L84" s="44">
        <v>8348077.45</v>
      </c>
      <c r="M84" s="44">
        <v>8337674.59</v>
      </c>
      <c r="N84" s="44">
        <v>9142591.25</v>
      </c>
      <c r="O84" s="89"/>
      <c r="P84" s="2">
        <f t="shared" si="89"/>
        <v>141.70831259645874</v>
      </c>
      <c r="Q84" s="2">
        <f t="shared" si="90"/>
        <v>126.4927995054669</v>
      </c>
      <c r="R84" s="2">
        <f t="shared" si="91"/>
        <v>123.18687953854577</v>
      </c>
      <c r="S84" s="2">
        <f t="shared" si="92"/>
        <v>118.22701905558904</v>
      </c>
      <c r="T84" s="2">
        <f t="shared" si="93"/>
        <v>108.53451501198532</v>
      </c>
      <c r="U84" s="2">
        <f t="shared" si="94"/>
        <v>146.14753333304535</v>
      </c>
      <c r="V84" s="2">
        <f t="shared" si="95"/>
        <v>134.16604577538976</v>
      </c>
      <c r="W84" s="2">
        <f t="shared" si="96"/>
        <v>123.61601814922558</v>
      </c>
      <c r="X84" s="2">
        <f t="shared" si="97"/>
        <v>150.73582034041357</v>
      </c>
      <c r="Y84" s="2">
        <f t="shared" si="98"/>
        <v>138.882843235415</v>
      </c>
      <c r="Z84" s="2">
        <f t="shared" si="99"/>
        <v>112.35019968671031</v>
      </c>
      <c r="AA84" s="2">
        <f t="shared" si="100"/>
        <v>144.7488978818479</v>
      </c>
      <c r="AB84" s="2">
        <f t="shared" si="101"/>
        <v>117.09558360560628</v>
      </c>
      <c r="AC84" s="68">
        <f t="shared" si="102"/>
        <v>104.22374319950345</v>
      </c>
      <c r="AD84" s="68">
        <f t="shared" si="103"/>
        <v>71.45598951823288</v>
      </c>
      <c r="AE84" s="68">
        <f t="shared" si="104"/>
        <v>99.87538615852203</v>
      </c>
      <c r="AF84" s="2">
        <f t="shared" si="104"/>
        <v>109.65397067625302</v>
      </c>
      <c r="AG84" s="2">
        <f t="shared" si="104"/>
        <v>0</v>
      </c>
    </row>
    <row r="85" spans="1:33" ht="15.75">
      <c r="A85" s="5"/>
      <c r="B85" s="26" t="s">
        <v>25</v>
      </c>
      <c r="C85" s="2">
        <v>5950787.34</v>
      </c>
      <c r="D85" s="2">
        <v>6682808.38</v>
      </c>
      <c r="E85" s="2">
        <v>5817965.65</v>
      </c>
      <c r="F85" s="2">
        <v>6634003.77</v>
      </c>
      <c r="G85" s="2">
        <v>8073715.47</v>
      </c>
      <c r="H85" s="2">
        <v>9585238.15</v>
      </c>
      <c r="I85" s="44">
        <v>10391598.38</v>
      </c>
      <c r="J85" s="44">
        <v>11425612.02</v>
      </c>
      <c r="K85" s="44">
        <v>11539209.34</v>
      </c>
      <c r="L85" s="44">
        <v>8103741.06</v>
      </c>
      <c r="M85" s="44">
        <v>8992974.75</v>
      </c>
      <c r="N85" s="44">
        <v>10583245.06</v>
      </c>
      <c r="O85" s="89"/>
      <c r="P85" s="2">
        <f t="shared" si="89"/>
        <v>161.07512506067812</v>
      </c>
      <c r="Q85" s="2">
        <f t="shared" si="90"/>
        <v>143.4312882393315</v>
      </c>
      <c r="R85" s="2">
        <f t="shared" si="91"/>
        <v>164.7524018984196</v>
      </c>
      <c r="S85" s="2">
        <f t="shared" si="92"/>
        <v>144.48647426680617</v>
      </c>
      <c r="T85" s="2">
        <f t="shared" si="93"/>
        <v>118.72152524592249</v>
      </c>
      <c r="U85" s="2">
        <f t="shared" si="94"/>
        <v>156.64143012689306</v>
      </c>
      <c r="V85" s="2">
        <f t="shared" si="95"/>
        <v>128.7089992038077</v>
      </c>
      <c r="W85" s="2">
        <f t="shared" si="96"/>
        <v>108.41252160229322</v>
      </c>
      <c r="X85" s="2">
        <f t="shared" si="97"/>
        <v>141.5161589785378</v>
      </c>
      <c r="Y85" s="2">
        <f t="shared" si="98"/>
        <v>119.20008497650107</v>
      </c>
      <c r="Z85" s="2">
        <f t="shared" si="99"/>
        <v>109.95047732012135</v>
      </c>
      <c r="AA85" s="2">
        <f t="shared" si="100"/>
        <v>120.38521275551197</v>
      </c>
      <c r="AB85" s="2">
        <f t="shared" si="101"/>
        <v>111.04364235446904</v>
      </c>
      <c r="AC85" s="68">
        <f t="shared" si="102"/>
        <v>100.99423400515573</v>
      </c>
      <c r="AD85" s="68">
        <f t="shared" si="103"/>
        <v>70.22787108912958</v>
      </c>
      <c r="AE85" s="68">
        <f t="shared" si="104"/>
        <v>110.97312566401276</v>
      </c>
      <c r="AF85" s="2">
        <f t="shared" si="104"/>
        <v>117.68347353582863</v>
      </c>
      <c r="AG85" s="2">
        <f t="shared" si="104"/>
        <v>0</v>
      </c>
    </row>
    <row r="86" spans="1:33" ht="16.5" thickBot="1">
      <c r="A86" s="15"/>
      <c r="B86" s="30" t="s">
        <v>26</v>
      </c>
      <c r="C86" s="25">
        <v>5677195.55</v>
      </c>
      <c r="D86" s="25">
        <v>7274955.29</v>
      </c>
      <c r="E86" s="25">
        <v>7861102.1</v>
      </c>
      <c r="F86" s="25">
        <v>8691504.79</v>
      </c>
      <c r="G86" s="25">
        <v>9367749.15</v>
      </c>
      <c r="H86" s="25">
        <v>10576643.53</v>
      </c>
      <c r="I86" s="45">
        <v>11821941.34</v>
      </c>
      <c r="J86" s="45">
        <v>13109139.45</v>
      </c>
      <c r="K86" s="45">
        <v>13469148.77</v>
      </c>
      <c r="L86" s="45">
        <v>10184050.68</v>
      </c>
      <c r="M86" s="45">
        <v>10904366.07</v>
      </c>
      <c r="N86" s="45">
        <v>12040547.87</v>
      </c>
      <c r="O86" s="90"/>
      <c r="P86" s="25">
        <f t="shared" si="89"/>
        <v>186.30049708257803</v>
      </c>
      <c r="Q86" s="25">
        <f t="shared" si="90"/>
        <v>145.38430970893293</v>
      </c>
      <c r="R86" s="25">
        <f t="shared" si="91"/>
        <v>134.54402951972853</v>
      </c>
      <c r="S86" s="25">
        <f t="shared" si="92"/>
        <v>121.6894402701008</v>
      </c>
      <c r="T86" s="25">
        <f t="shared" si="93"/>
        <v>112.90485431070707</v>
      </c>
      <c r="U86" s="25">
        <f t="shared" si="94"/>
        <v>136.01719869730405</v>
      </c>
      <c r="V86" s="25">
        <f t="shared" si="95"/>
        <v>126.19831243025972</v>
      </c>
      <c r="W86" s="25">
        <f t="shared" si="96"/>
        <v>111.77403593557625</v>
      </c>
      <c r="X86" s="25">
        <f t="shared" si="97"/>
        <v>139.93905302214458</v>
      </c>
      <c r="Y86" s="25">
        <f t="shared" si="98"/>
        <v>123.94423063249442</v>
      </c>
      <c r="Z86" s="25">
        <f t="shared" si="99"/>
        <v>110.88821262921272</v>
      </c>
      <c r="AA86" s="25">
        <f t="shared" si="100"/>
        <v>127.34804507493882</v>
      </c>
      <c r="AB86" s="25">
        <f t="shared" si="101"/>
        <v>113.93347659767696</v>
      </c>
      <c r="AC86" s="69">
        <f t="shared" si="102"/>
        <v>102.74624677976097</v>
      </c>
      <c r="AD86" s="69">
        <f t="shared" si="103"/>
        <v>75.6102026483148</v>
      </c>
      <c r="AE86" s="69">
        <f t="shared" si="104"/>
        <v>107.07297530848501</v>
      </c>
      <c r="AF86" s="25">
        <f t="shared" si="104"/>
        <v>110.41951263105383</v>
      </c>
      <c r="AG86" s="25">
        <f t="shared" si="104"/>
        <v>0</v>
      </c>
    </row>
    <row r="87" spans="1:33" ht="16.5" customHeight="1" thickBot="1">
      <c r="A87" s="31"/>
      <c r="B87" s="32" t="s">
        <v>10</v>
      </c>
      <c r="C87" s="10">
        <f aca="true" t="shared" si="105" ref="C87:H87">SUM(C75:C86)</f>
        <v>67948229.07</v>
      </c>
      <c r="D87" s="10">
        <f t="shared" si="105"/>
        <v>75178951.53</v>
      </c>
      <c r="E87" s="10">
        <f t="shared" si="105"/>
        <v>78604895.33</v>
      </c>
      <c r="F87" s="10">
        <f t="shared" si="105"/>
        <v>74659984.01999998</v>
      </c>
      <c r="G87" s="10">
        <f t="shared" si="105"/>
        <v>90996028.39</v>
      </c>
      <c r="H87" s="10">
        <f t="shared" si="105"/>
        <v>102366295.3</v>
      </c>
      <c r="I87" s="48">
        <f aca="true" t="shared" si="106" ref="I87:O87">SUM(I75:I86)</f>
        <v>117359468.53999999</v>
      </c>
      <c r="J87" s="48">
        <f t="shared" si="106"/>
        <v>131426471.11</v>
      </c>
      <c r="K87" s="48">
        <f t="shared" si="106"/>
        <v>123409850.38000001</v>
      </c>
      <c r="L87" s="48">
        <f t="shared" si="106"/>
        <v>90752534.28999999</v>
      </c>
      <c r="M87" s="48">
        <f t="shared" si="106"/>
        <v>96870047.19</v>
      </c>
      <c r="N87" s="48">
        <f t="shared" si="106"/>
        <v>114715491.77000001</v>
      </c>
      <c r="O87" s="92">
        <f t="shared" si="106"/>
        <v>47902751.47</v>
      </c>
      <c r="P87" s="11">
        <f t="shared" si="89"/>
        <v>150.65336757274815</v>
      </c>
      <c r="Q87" s="11">
        <f t="shared" si="90"/>
        <v>136.16350483306613</v>
      </c>
      <c r="R87" s="11">
        <f t="shared" si="91"/>
        <v>130.22890606271352</v>
      </c>
      <c r="S87" s="11">
        <f t="shared" si="92"/>
        <v>137.10998822686332</v>
      </c>
      <c r="T87" s="11">
        <f t="shared" si="93"/>
        <v>112.49534414982175</v>
      </c>
      <c r="U87" s="11">
        <f t="shared" si="94"/>
        <v>157.19192828726247</v>
      </c>
      <c r="V87" s="11">
        <f t="shared" si="95"/>
        <v>128.97207781092257</v>
      </c>
      <c r="W87" s="11">
        <f t="shared" si="96"/>
        <v>114.6465916306341</v>
      </c>
      <c r="X87" s="11">
        <f t="shared" si="97"/>
        <v>144.43099708343217</v>
      </c>
      <c r="Y87" s="11">
        <f t="shared" si="98"/>
        <v>128.38842191644696</v>
      </c>
      <c r="Z87" s="65">
        <f t="shared" si="99"/>
        <v>111.98625278812122</v>
      </c>
      <c r="AA87" s="11">
        <f t="shared" si="100"/>
        <v>120.5571130793868</v>
      </c>
      <c r="AB87" s="11">
        <f t="shared" si="101"/>
        <v>105.15542709529045</v>
      </c>
      <c r="AC87" s="71">
        <f t="shared" si="102"/>
        <v>93.9002997932659</v>
      </c>
      <c r="AD87" s="71">
        <f t="shared" si="103"/>
        <v>73.53751261391001</v>
      </c>
      <c r="AE87" s="83">
        <f t="shared" si="104"/>
        <v>106.7408728008096</v>
      </c>
      <c r="AF87" s="104">
        <f t="shared" si="104"/>
        <v>118.4220459240596</v>
      </c>
      <c r="AG87" s="105">
        <f t="shared" si="104"/>
        <v>41.75787483528651</v>
      </c>
    </row>
    <row r="88" spans="1:33" ht="15.75">
      <c r="A88" s="16"/>
      <c r="B88" s="33"/>
      <c r="C88" s="34"/>
      <c r="D88" s="34"/>
      <c r="E88" s="12"/>
      <c r="F88" s="12"/>
      <c r="G88" s="12"/>
      <c r="H88" s="12"/>
      <c r="I88" s="47"/>
      <c r="J88" s="47"/>
      <c r="K88" s="47"/>
      <c r="L88" s="47"/>
      <c r="M88" s="47"/>
      <c r="N88" s="47"/>
      <c r="O88" s="91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67"/>
      <c r="AD88" s="67"/>
      <c r="AE88" s="82"/>
      <c r="AF88" s="103"/>
      <c r="AG88" s="12"/>
    </row>
    <row r="89" spans="1:33" ht="23.25" customHeight="1">
      <c r="A89" s="76" t="s">
        <v>48</v>
      </c>
      <c r="B89" s="26" t="s">
        <v>3</v>
      </c>
      <c r="C89" s="9">
        <v>0</v>
      </c>
      <c r="D89" s="9">
        <v>1846.37</v>
      </c>
      <c r="E89" s="2">
        <v>7312.65</v>
      </c>
      <c r="F89" s="2">
        <v>10183.44</v>
      </c>
      <c r="G89" s="2">
        <v>5026.62</v>
      </c>
      <c r="H89" s="2">
        <v>3194.95</v>
      </c>
      <c r="I89" s="49">
        <v>216218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94">
        <v>0</v>
      </c>
      <c r="P89" s="2" t="e">
        <f aca="true" t="shared" si="107" ref="P89:P101">SUM(H89/C89*100)</f>
        <v>#DIV/0!</v>
      </c>
      <c r="Q89" s="2">
        <f aca="true" t="shared" si="108" ref="Q89:Q101">SUM(H89/D89*100)</f>
        <v>173.03953162150597</v>
      </c>
      <c r="R89" s="2">
        <f aca="true" t="shared" si="109" ref="R89:R101">SUM(H89/E89*100)</f>
        <v>43.690727711568314</v>
      </c>
      <c r="S89" s="2">
        <f aca="true" t="shared" si="110" ref="S89:S101">SUM(H89/F89*100)</f>
        <v>31.373975788142317</v>
      </c>
      <c r="T89" s="2">
        <f aca="true" t="shared" si="111" ref="T89:T101">SUM(H89/G89*100)</f>
        <v>63.560603347776436</v>
      </c>
      <c r="U89" s="2">
        <f aca="true" t="shared" si="112" ref="U89:U101">SUM(I89/F89*100)</f>
        <v>2123.2314424202427</v>
      </c>
      <c r="V89" s="2">
        <f aca="true" t="shared" si="113" ref="V89:V101">SUM(I89/G89*100)</f>
        <v>4301.459032113031</v>
      </c>
      <c r="W89" s="2">
        <f aca="true" t="shared" si="114" ref="W89:W101">SUM(I89/H89*100)</f>
        <v>6767.4924490211115</v>
      </c>
      <c r="X89" s="2">
        <f aca="true" t="shared" si="115" ref="X89:X101">SUM(J89/G89*100)</f>
        <v>0</v>
      </c>
      <c r="Y89" s="2">
        <f aca="true" t="shared" si="116" ref="Y89:Y101">SUM(J89/H89*100)</f>
        <v>0</v>
      </c>
      <c r="Z89" s="2">
        <f aca="true" t="shared" si="117" ref="Z89:Z101">SUM(J89/I89*100)</f>
        <v>0</v>
      </c>
      <c r="AA89" s="2">
        <f aca="true" t="shared" si="118" ref="AA89:AA101">SUM(K89/H89*100)</f>
        <v>0</v>
      </c>
      <c r="AB89" s="2">
        <f aca="true" t="shared" si="119" ref="AB89:AB101">SUM(K89/I89*100)</f>
        <v>0</v>
      </c>
      <c r="AC89" s="68" t="e">
        <f aca="true" t="shared" si="120" ref="AC89:AC101">SUM(K89/J89*100)</f>
        <v>#DIV/0!</v>
      </c>
      <c r="AD89" s="68" t="e">
        <f aca="true" t="shared" si="121" ref="AD89:AD101">SUM(L89/K89*100)</f>
        <v>#DIV/0!</v>
      </c>
      <c r="AE89" s="68" t="e">
        <f aca="true" t="shared" si="122" ref="AE89:AG104">SUM(M89/L89*100)</f>
        <v>#DIV/0!</v>
      </c>
      <c r="AF89" s="2" t="e">
        <f t="shared" si="122"/>
        <v>#DIV/0!</v>
      </c>
      <c r="AG89" s="2" t="e">
        <f t="shared" si="104"/>
        <v>#DIV/0!</v>
      </c>
    </row>
    <row r="90" spans="1:33" ht="15.75">
      <c r="A90" s="5" t="s">
        <v>45</v>
      </c>
      <c r="B90" s="26" t="s">
        <v>4</v>
      </c>
      <c r="C90" s="9">
        <v>0</v>
      </c>
      <c r="D90" s="9">
        <v>74702</v>
      </c>
      <c r="E90" s="2">
        <v>25612</v>
      </c>
      <c r="F90" s="2">
        <v>37530.45</v>
      </c>
      <c r="G90" s="2">
        <v>25840.1</v>
      </c>
      <c r="H90" s="2">
        <v>22764.52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89">
        <v>0</v>
      </c>
      <c r="P90" s="2" t="e">
        <f t="shared" si="107"/>
        <v>#DIV/0!</v>
      </c>
      <c r="Q90" s="2">
        <f t="shared" si="108"/>
        <v>30.473775802522024</v>
      </c>
      <c r="R90" s="2">
        <f t="shared" si="109"/>
        <v>88.88224269873497</v>
      </c>
      <c r="S90" s="2">
        <f t="shared" si="110"/>
        <v>60.65613388595128</v>
      </c>
      <c r="T90" s="2">
        <f t="shared" si="111"/>
        <v>88.0976466809339</v>
      </c>
      <c r="U90" s="2">
        <f t="shared" si="112"/>
        <v>0</v>
      </c>
      <c r="V90" s="2">
        <f t="shared" si="113"/>
        <v>0</v>
      </c>
      <c r="W90" s="2">
        <f t="shared" si="114"/>
        <v>0</v>
      </c>
      <c r="X90" s="2">
        <f t="shared" si="115"/>
        <v>0</v>
      </c>
      <c r="Y90" s="2">
        <f t="shared" si="116"/>
        <v>0</v>
      </c>
      <c r="Z90" s="2" t="e">
        <f t="shared" si="117"/>
        <v>#DIV/0!</v>
      </c>
      <c r="AA90" s="2">
        <f t="shared" si="118"/>
        <v>0</v>
      </c>
      <c r="AB90" s="2" t="e">
        <f t="shared" si="119"/>
        <v>#DIV/0!</v>
      </c>
      <c r="AC90" s="68" t="e">
        <f t="shared" si="120"/>
        <v>#DIV/0!</v>
      </c>
      <c r="AD90" s="68" t="e">
        <f t="shared" si="121"/>
        <v>#DIV/0!</v>
      </c>
      <c r="AE90" s="68" t="e">
        <f t="shared" si="122"/>
        <v>#DIV/0!</v>
      </c>
      <c r="AF90" s="2" t="e">
        <f t="shared" si="122"/>
        <v>#DIV/0!</v>
      </c>
      <c r="AG90" s="2" t="e">
        <f t="shared" si="104"/>
        <v>#DIV/0!</v>
      </c>
    </row>
    <row r="91" spans="1:33" ht="15.75">
      <c r="A91" s="5"/>
      <c r="B91" s="26" t="s">
        <v>5</v>
      </c>
      <c r="C91" s="9">
        <v>0</v>
      </c>
      <c r="D91" s="9">
        <v>339375</v>
      </c>
      <c r="E91" s="2">
        <v>300828</v>
      </c>
      <c r="F91" s="2">
        <v>315366.99</v>
      </c>
      <c r="G91" s="2">
        <v>385886.5</v>
      </c>
      <c r="H91" s="2">
        <v>548408.9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89">
        <v>0</v>
      </c>
      <c r="P91" s="2" t="e">
        <f t="shared" si="107"/>
        <v>#DIV/0!</v>
      </c>
      <c r="Q91" s="2">
        <f t="shared" si="108"/>
        <v>161.5937826887661</v>
      </c>
      <c r="R91" s="2">
        <f t="shared" si="109"/>
        <v>182.29981916576915</v>
      </c>
      <c r="S91" s="2">
        <f t="shared" si="110"/>
        <v>173.89546699228097</v>
      </c>
      <c r="T91" s="2">
        <f t="shared" si="111"/>
        <v>142.11663274045608</v>
      </c>
      <c r="U91" s="2">
        <f t="shared" si="112"/>
        <v>0</v>
      </c>
      <c r="V91" s="2">
        <f t="shared" si="113"/>
        <v>0</v>
      </c>
      <c r="W91" s="2">
        <f t="shared" si="114"/>
        <v>0</v>
      </c>
      <c r="X91" s="2">
        <f t="shared" si="115"/>
        <v>0</v>
      </c>
      <c r="Y91" s="2">
        <f t="shared" si="116"/>
        <v>0</v>
      </c>
      <c r="Z91" s="2" t="e">
        <f t="shared" si="117"/>
        <v>#DIV/0!</v>
      </c>
      <c r="AA91" s="2">
        <f t="shared" si="118"/>
        <v>0</v>
      </c>
      <c r="AB91" s="2" t="e">
        <f t="shared" si="119"/>
        <v>#DIV/0!</v>
      </c>
      <c r="AC91" s="68" t="e">
        <f t="shared" si="120"/>
        <v>#DIV/0!</v>
      </c>
      <c r="AD91" s="68" t="e">
        <f t="shared" si="121"/>
        <v>#DIV/0!</v>
      </c>
      <c r="AE91" s="68" t="e">
        <f t="shared" si="122"/>
        <v>#DIV/0!</v>
      </c>
      <c r="AF91" s="2" t="e">
        <f t="shared" si="122"/>
        <v>#DIV/0!</v>
      </c>
      <c r="AG91" s="2" t="e">
        <f t="shared" si="122"/>
        <v>#DIV/0!</v>
      </c>
    </row>
    <row r="92" spans="1:33" ht="15.75">
      <c r="A92" s="5"/>
      <c r="B92" s="26" t="s">
        <v>9</v>
      </c>
      <c r="C92" s="9">
        <v>0</v>
      </c>
      <c r="D92" s="9">
        <v>4011</v>
      </c>
      <c r="E92" s="2">
        <v>0</v>
      </c>
      <c r="F92" s="2">
        <v>0</v>
      </c>
      <c r="G92" s="2">
        <v>5658.28</v>
      </c>
      <c r="H92" s="2">
        <v>6128.94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89">
        <v>0</v>
      </c>
      <c r="P92" s="2" t="e">
        <f t="shared" si="107"/>
        <v>#DIV/0!</v>
      </c>
      <c r="Q92" s="2">
        <f t="shared" si="108"/>
        <v>152.8032909498878</v>
      </c>
      <c r="R92" s="2" t="e">
        <f t="shared" si="109"/>
        <v>#DIV/0!</v>
      </c>
      <c r="S92" s="2" t="e">
        <f t="shared" si="110"/>
        <v>#DIV/0!</v>
      </c>
      <c r="T92" s="2">
        <f t="shared" si="111"/>
        <v>108.31807545755953</v>
      </c>
      <c r="U92" s="2" t="e">
        <f t="shared" si="112"/>
        <v>#DIV/0!</v>
      </c>
      <c r="V92" s="2">
        <f t="shared" si="113"/>
        <v>0</v>
      </c>
      <c r="W92" s="2">
        <f t="shared" si="114"/>
        <v>0</v>
      </c>
      <c r="X92" s="2">
        <f t="shared" si="115"/>
        <v>0</v>
      </c>
      <c r="Y92" s="2">
        <f t="shared" si="116"/>
        <v>0</v>
      </c>
      <c r="Z92" s="2" t="e">
        <f t="shared" si="117"/>
        <v>#DIV/0!</v>
      </c>
      <c r="AA92" s="2">
        <f t="shared" si="118"/>
        <v>0</v>
      </c>
      <c r="AB92" s="2" t="e">
        <f t="shared" si="119"/>
        <v>#DIV/0!</v>
      </c>
      <c r="AC92" s="68" t="e">
        <f t="shared" si="120"/>
        <v>#DIV/0!</v>
      </c>
      <c r="AD92" s="68" t="e">
        <f t="shared" si="121"/>
        <v>#DIV/0!</v>
      </c>
      <c r="AE92" s="68" t="e">
        <f t="shared" si="122"/>
        <v>#DIV/0!</v>
      </c>
      <c r="AF92" s="2" t="e">
        <f t="shared" si="122"/>
        <v>#DIV/0!</v>
      </c>
      <c r="AG92" s="2" t="e">
        <f t="shared" si="122"/>
        <v>#DIV/0!</v>
      </c>
    </row>
    <row r="93" spans="1:33" ht="15.75">
      <c r="A93" s="5" t="s">
        <v>73</v>
      </c>
      <c r="B93" s="26" t="s">
        <v>12</v>
      </c>
      <c r="C93" s="9">
        <v>371361.37</v>
      </c>
      <c r="D93" s="9">
        <v>489098</v>
      </c>
      <c r="E93" s="2">
        <v>234993</v>
      </c>
      <c r="F93" s="2">
        <v>323972.09</v>
      </c>
      <c r="G93" s="2">
        <v>410141.65</v>
      </c>
      <c r="H93" s="2">
        <v>11029.6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89">
        <v>0</v>
      </c>
      <c r="P93" s="2">
        <f t="shared" si="107"/>
        <v>2.9700450534206073</v>
      </c>
      <c r="Q93" s="2">
        <f t="shared" si="108"/>
        <v>2.255089981966804</v>
      </c>
      <c r="R93" s="2">
        <f t="shared" si="109"/>
        <v>4.693586617473712</v>
      </c>
      <c r="S93" s="2">
        <f t="shared" si="110"/>
        <v>3.4044908004266663</v>
      </c>
      <c r="T93" s="2">
        <f t="shared" si="111"/>
        <v>2.689217249698976</v>
      </c>
      <c r="U93" s="2">
        <f t="shared" si="112"/>
        <v>0</v>
      </c>
      <c r="V93" s="2">
        <f t="shared" si="113"/>
        <v>0</v>
      </c>
      <c r="W93" s="2">
        <f t="shared" si="114"/>
        <v>0</v>
      </c>
      <c r="X93" s="2">
        <f t="shared" si="115"/>
        <v>0</v>
      </c>
      <c r="Y93" s="2">
        <f t="shared" si="116"/>
        <v>0</v>
      </c>
      <c r="Z93" s="2" t="e">
        <f t="shared" si="117"/>
        <v>#DIV/0!</v>
      </c>
      <c r="AA93" s="2">
        <f t="shared" si="118"/>
        <v>0</v>
      </c>
      <c r="AB93" s="2" t="e">
        <f t="shared" si="119"/>
        <v>#DIV/0!</v>
      </c>
      <c r="AC93" s="68" t="e">
        <f t="shared" si="120"/>
        <v>#DIV/0!</v>
      </c>
      <c r="AD93" s="68" t="e">
        <f t="shared" si="121"/>
        <v>#DIV/0!</v>
      </c>
      <c r="AE93" s="68" t="e">
        <f t="shared" si="122"/>
        <v>#DIV/0!</v>
      </c>
      <c r="AF93" s="2" t="e">
        <f t="shared" si="122"/>
        <v>#DIV/0!</v>
      </c>
      <c r="AG93" s="2" t="e">
        <f t="shared" si="122"/>
        <v>#DIV/0!</v>
      </c>
    </row>
    <row r="94" spans="1:33" ht="15.75">
      <c r="A94" s="21"/>
      <c r="B94" s="26" t="s">
        <v>20</v>
      </c>
      <c r="C94" s="9">
        <v>2295</v>
      </c>
      <c r="D94" s="9">
        <v>9566</v>
      </c>
      <c r="E94" s="2">
        <v>3554</v>
      </c>
      <c r="F94" s="2">
        <v>2542.41</v>
      </c>
      <c r="G94" s="2">
        <v>1096.35</v>
      </c>
      <c r="H94" s="2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89"/>
      <c r="P94" s="2">
        <f t="shared" si="107"/>
        <v>0</v>
      </c>
      <c r="Q94" s="2">
        <f t="shared" si="108"/>
        <v>0</v>
      </c>
      <c r="R94" s="2">
        <f t="shared" si="109"/>
        <v>0</v>
      </c>
      <c r="S94" s="2">
        <f t="shared" si="110"/>
        <v>0</v>
      </c>
      <c r="T94" s="2">
        <f t="shared" si="111"/>
        <v>0</v>
      </c>
      <c r="U94" s="2">
        <f t="shared" si="112"/>
        <v>0</v>
      </c>
      <c r="V94" s="2">
        <f t="shared" si="113"/>
        <v>0</v>
      </c>
      <c r="W94" s="2" t="e">
        <f t="shared" si="114"/>
        <v>#DIV/0!</v>
      </c>
      <c r="X94" s="2">
        <f t="shared" si="115"/>
        <v>0</v>
      </c>
      <c r="Y94" s="2" t="e">
        <f t="shared" si="116"/>
        <v>#DIV/0!</v>
      </c>
      <c r="Z94" s="2" t="e">
        <f t="shared" si="117"/>
        <v>#DIV/0!</v>
      </c>
      <c r="AA94" s="2" t="e">
        <f t="shared" si="118"/>
        <v>#DIV/0!</v>
      </c>
      <c r="AB94" s="2" t="e">
        <f t="shared" si="119"/>
        <v>#DIV/0!</v>
      </c>
      <c r="AC94" s="68" t="e">
        <f t="shared" si="120"/>
        <v>#DIV/0!</v>
      </c>
      <c r="AD94" s="68" t="e">
        <f t="shared" si="121"/>
        <v>#DIV/0!</v>
      </c>
      <c r="AE94" s="68" t="e">
        <f t="shared" si="122"/>
        <v>#DIV/0!</v>
      </c>
      <c r="AF94" s="2" t="e">
        <f t="shared" si="122"/>
        <v>#DIV/0!</v>
      </c>
      <c r="AG94" s="2" t="e">
        <f t="shared" si="122"/>
        <v>#DIV/0!</v>
      </c>
    </row>
    <row r="95" spans="1:33" ht="15.75">
      <c r="A95" s="7" t="s">
        <v>64</v>
      </c>
      <c r="B95" s="26" t="s">
        <v>21</v>
      </c>
      <c r="C95" s="9">
        <v>2828</v>
      </c>
      <c r="D95" s="9">
        <v>0</v>
      </c>
      <c r="E95" s="2">
        <v>9765</v>
      </c>
      <c r="F95" s="2">
        <v>960.2</v>
      </c>
      <c r="G95" s="2">
        <v>96616.74</v>
      </c>
      <c r="H95" s="2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89"/>
      <c r="P95" s="2">
        <f t="shared" si="107"/>
        <v>0</v>
      </c>
      <c r="Q95" s="2" t="e">
        <f t="shared" si="108"/>
        <v>#DIV/0!</v>
      </c>
      <c r="R95" s="2">
        <f t="shared" si="109"/>
        <v>0</v>
      </c>
      <c r="S95" s="2">
        <f t="shared" si="110"/>
        <v>0</v>
      </c>
      <c r="T95" s="2">
        <f t="shared" si="111"/>
        <v>0</v>
      </c>
      <c r="U95" s="2">
        <f t="shared" si="112"/>
        <v>0</v>
      </c>
      <c r="V95" s="2">
        <f t="shared" si="113"/>
        <v>0</v>
      </c>
      <c r="W95" s="2" t="e">
        <f t="shared" si="114"/>
        <v>#DIV/0!</v>
      </c>
      <c r="X95" s="2">
        <f t="shared" si="115"/>
        <v>0</v>
      </c>
      <c r="Y95" s="2" t="e">
        <f t="shared" si="116"/>
        <v>#DIV/0!</v>
      </c>
      <c r="Z95" s="2" t="e">
        <f t="shared" si="117"/>
        <v>#DIV/0!</v>
      </c>
      <c r="AA95" s="2" t="e">
        <f t="shared" si="118"/>
        <v>#DIV/0!</v>
      </c>
      <c r="AB95" s="2" t="e">
        <f t="shared" si="119"/>
        <v>#DIV/0!</v>
      </c>
      <c r="AC95" s="68" t="e">
        <f t="shared" si="120"/>
        <v>#DIV/0!</v>
      </c>
      <c r="AD95" s="68" t="e">
        <f t="shared" si="121"/>
        <v>#DIV/0!</v>
      </c>
      <c r="AE95" s="68" t="e">
        <f t="shared" si="122"/>
        <v>#DIV/0!</v>
      </c>
      <c r="AF95" s="2" t="e">
        <f t="shared" si="122"/>
        <v>#DIV/0!</v>
      </c>
      <c r="AG95" s="2" t="e">
        <f t="shared" si="122"/>
        <v>#DIV/0!</v>
      </c>
    </row>
    <row r="96" spans="1:33" ht="15.75">
      <c r="A96" s="5"/>
      <c r="B96" s="26" t="s">
        <v>22</v>
      </c>
      <c r="C96" s="9">
        <v>292897</v>
      </c>
      <c r="D96" s="9">
        <v>289800</v>
      </c>
      <c r="E96" s="2">
        <v>315862</v>
      </c>
      <c r="F96" s="2">
        <v>347130.57</v>
      </c>
      <c r="G96" s="2">
        <v>366989.99</v>
      </c>
      <c r="H96" s="2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89"/>
      <c r="P96" s="2">
        <f t="shared" si="107"/>
        <v>0</v>
      </c>
      <c r="Q96" s="2">
        <f t="shared" si="108"/>
        <v>0</v>
      </c>
      <c r="R96" s="2">
        <f t="shared" si="109"/>
        <v>0</v>
      </c>
      <c r="S96" s="2">
        <f t="shared" si="110"/>
        <v>0</v>
      </c>
      <c r="T96" s="2">
        <f t="shared" si="111"/>
        <v>0</v>
      </c>
      <c r="U96" s="2">
        <f t="shared" si="112"/>
        <v>0</v>
      </c>
      <c r="V96" s="2">
        <f t="shared" si="113"/>
        <v>0</v>
      </c>
      <c r="W96" s="2" t="e">
        <f t="shared" si="114"/>
        <v>#DIV/0!</v>
      </c>
      <c r="X96" s="2">
        <f t="shared" si="115"/>
        <v>0</v>
      </c>
      <c r="Y96" s="2" t="e">
        <f t="shared" si="116"/>
        <v>#DIV/0!</v>
      </c>
      <c r="Z96" s="2" t="e">
        <f t="shared" si="117"/>
        <v>#DIV/0!</v>
      </c>
      <c r="AA96" s="2" t="e">
        <f t="shared" si="118"/>
        <v>#DIV/0!</v>
      </c>
      <c r="AB96" s="2" t="e">
        <f t="shared" si="119"/>
        <v>#DIV/0!</v>
      </c>
      <c r="AC96" s="68" t="e">
        <f t="shared" si="120"/>
        <v>#DIV/0!</v>
      </c>
      <c r="AD96" s="68" t="e">
        <f t="shared" si="121"/>
        <v>#DIV/0!</v>
      </c>
      <c r="AE96" s="68" t="e">
        <f t="shared" si="122"/>
        <v>#DIV/0!</v>
      </c>
      <c r="AF96" s="2" t="e">
        <f t="shared" si="122"/>
        <v>#DIV/0!</v>
      </c>
      <c r="AG96" s="2" t="e">
        <f t="shared" si="122"/>
        <v>#DIV/0!</v>
      </c>
    </row>
    <row r="97" spans="1:33" ht="15.75">
      <c r="A97" s="5"/>
      <c r="B97" s="26" t="s">
        <v>23</v>
      </c>
      <c r="C97" s="9">
        <v>3068</v>
      </c>
      <c r="D97" s="9">
        <v>4304</v>
      </c>
      <c r="E97" s="2">
        <v>893</v>
      </c>
      <c r="F97" s="2">
        <v>3035.1</v>
      </c>
      <c r="G97" s="2">
        <v>2554.3</v>
      </c>
      <c r="H97" s="2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89"/>
      <c r="P97" s="2">
        <f t="shared" si="107"/>
        <v>0</v>
      </c>
      <c r="Q97" s="2">
        <f t="shared" si="108"/>
        <v>0</v>
      </c>
      <c r="R97" s="2">
        <f t="shared" si="109"/>
        <v>0</v>
      </c>
      <c r="S97" s="2">
        <f t="shared" si="110"/>
        <v>0</v>
      </c>
      <c r="T97" s="2">
        <f t="shared" si="111"/>
        <v>0</v>
      </c>
      <c r="U97" s="2">
        <f t="shared" si="112"/>
        <v>0</v>
      </c>
      <c r="V97" s="2">
        <f t="shared" si="113"/>
        <v>0</v>
      </c>
      <c r="W97" s="2" t="e">
        <f t="shared" si="114"/>
        <v>#DIV/0!</v>
      </c>
      <c r="X97" s="2">
        <f t="shared" si="115"/>
        <v>0</v>
      </c>
      <c r="Y97" s="2" t="e">
        <f t="shared" si="116"/>
        <v>#DIV/0!</v>
      </c>
      <c r="Z97" s="2" t="e">
        <f t="shared" si="117"/>
        <v>#DIV/0!</v>
      </c>
      <c r="AA97" s="2" t="e">
        <f t="shared" si="118"/>
        <v>#DIV/0!</v>
      </c>
      <c r="AB97" s="2" t="e">
        <f t="shared" si="119"/>
        <v>#DIV/0!</v>
      </c>
      <c r="AC97" s="68" t="e">
        <f t="shared" si="120"/>
        <v>#DIV/0!</v>
      </c>
      <c r="AD97" s="68" t="e">
        <f t="shared" si="121"/>
        <v>#DIV/0!</v>
      </c>
      <c r="AE97" s="68" t="e">
        <f t="shared" si="122"/>
        <v>#DIV/0!</v>
      </c>
      <c r="AF97" s="2" t="e">
        <f t="shared" si="122"/>
        <v>#DIV/0!</v>
      </c>
      <c r="AG97" s="2" t="e">
        <f t="shared" si="122"/>
        <v>#DIV/0!</v>
      </c>
    </row>
    <row r="98" spans="1:33" ht="15.75">
      <c r="A98" s="7"/>
      <c r="B98" s="26" t="s">
        <v>24</v>
      </c>
      <c r="C98" s="9">
        <v>0</v>
      </c>
      <c r="D98" s="9">
        <v>66494</v>
      </c>
      <c r="E98" s="2">
        <v>18546</v>
      </c>
      <c r="F98" s="2">
        <v>0</v>
      </c>
      <c r="G98" s="2">
        <v>2833.11</v>
      </c>
      <c r="H98" s="2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89"/>
      <c r="P98" s="2" t="e">
        <f t="shared" si="107"/>
        <v>#DIV/0!</v>
      </c>
      <c r="Q98" s="2">
        <f t="shared" si="108"/>
        <v>0</v>
      </c>
      <c r="R98" s="2">
        <f t="shared" si="109"/>
        <v>0</v>
      </c>
      <c r="S98" s="2" t="e">
        <f t="shared" si="110"/>
        <v>#DIV/0!</v>
      </c>
      <c r="T98" s="2">
        <f t="shared" si="111"/>
        <v>0</v>
      </c>
      <c r="U98" s="2" t="e">
        <f t="shared" si="112"/>
        <v>#DIV/0!</v>
      </c>
      <c r="V98" s="2">
        <f t="shared" si="113"/>
        <v>0</v>
      </c>
      <c r="W98" s="2" t="e">
        <f t="shared" si="114"/>
        <v>#DIV/0!</v>
      </c>
      <c r="X98" s="2">
        <f t="shared" si="115"/>
        <v>0</v>
      </c>
      <c r="Y98" s="2" t="e">
        <f t="shared" si="116"/>
        <v>#DIV/0!</v>
      </c>
      <c r="Z98" s="2" t="e">
        <f t="shared" si="117"/>
        <v>#DIV/0!</v>
      </c>
      <c r="AA98" s="2" t="e">
        <f t="shared" si="118"/>
        <v>#DIV/0!</v>
      </c>
      <c r="AB98" s="2" t="e">
        <f t="shared" si="119"/>
        <v>#DIV/0!</v>
      </c>
      <c r="AC98" s="68" t="e">
        <f t="shared" si="120"/>
        <v>#DIV/0!</v>
      </c>
      <c r="AD98" s="68" t="e">
        <f t="shared" si="121"/>
        <v>#DIV/0!</v>
      </c>
      <c r="AE98" s="68" t="e">
        <f t="shared" si="122"/>
        <v>#DIV/0!</v>
      </c>
      <c r="AF98" s="2" t="e">
        <f t="shared" si="122"/>
        <v>#DIV/0!</v>
      </c>
      <c r="AG98" s="2" t="e">
        <f t="shared" si="122"/>
        <v>#DIV/0!</v>
      </c>
    </row>
    <row r="99" spans="1:33" ht="15.75">
      <c r="A99" s="5"/>
      <c r="B99" s="26" t="s">
        <v>25</v>
      </c>
      <c r="C99" s="9">
        <v>246535</v>
      </c>
      <c r="D99" s="9">
        <v>173437</v>
      </c>
      <c r="E99" s="2">
        <v>269952</v>
      </c>
      <c r="F99" s="2">
        <v>312856.61</v>
      </c>
      <c r="G99" s="2">
        <v>435028.23</v>
      </c>
      <c r="H99" s="2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89"/>
      <c r="P99" s="2">
        <f t="shared" si="107"/>
        <v>0</v>
      </c>
      <c r="Q99" s="2">
        <f t="shared" si="108"/>
        <v>0</v>
      </c>
      <c r="R99" s="2">
        <f t="shared" si="109"/>
        <v>0</v>
      </c>
      <c r="S99" s="2">
        <f t="shared" si="110"/>
        <v>0</v>
      </c>
      <c r="T99" s="2">
        <f t="shared" si="111"/>
        <v>0</v>
      </c>
      <c r="U99" s="2">
        <f t="shared" si="112"/>
        <v>0</v>
      </c>
      <c r="V99" s="2">
        <f t="shared" si="113"/>
        <v>0</v>
      </c>
      <c r="W99" s="2" t="e">
        <f t="shared" si="114"/>
        <v>#DIV/0!</v>
      </c>
      <c r="X99" s="2">
        <f t="shared" si="115"/>
        <v>0</v>
      </c>
      <c r="Y99" s="2" t="e">
        <f t="shared" si="116"/>
        <v>#DIV/0!</v>
      </c>
      <c r="Z99" s="2" t="e">
        <f t="shared" si="117"/>
        <v>#DIV/0!</v>
      </c>
      <c r="AA99" s="2" t="e">
        <f t="shared" si="118"/>
        <v>#DIV/0!</v>
      </c>
      <c r="AB99" s="2" t="e">
        <f t="shared" si="119"/>
        <v>#DIV/0!</v>
      </c>
      <c r="AC99" s="68" t="e">
        <f t="shared" si="120"/>
        <v>#DIV/0!</v>
      </c>
      <c r="AD99" s="68" t="e">
        <f t="shared" si="121"/>
        <v>#DIV/0!</v>
      </c>
      <c r="AE99" s="68" t="e">
        <f t="shared" si="122"/>
        <v>#DIV/0!</v>
      </c>
      <c r="AF99" s="2" t="e">
        <f t="shared" si="122"/>
        <v>#DIV/0!</v>
      </c>
      <c r="AG99" s="2" t="e">
        <f t="shared" si="122"/>
        <v>#DIV/0!</v>
      </c>
    </row>
    <row r="100" spans="1:33" ht="16.5" thickBot="1">
      <c r="A100" s="15"/>
      <c r="B100" s="30" t="s">
        <v>26</v>
      </c>
      <c r="C100" s="35">
        <v>156679.05</v>
      </c>
      <c r="D100" s="35">
        <v>106742.39</v>
      </c>
      <c r="E100" s="25">
        <v>33131.59</v>
      </c>
      <c r="F100" s="25">
        <v>32225.33</v>
      </c>
      <c r="G100" s="25">
        <v>559.48</v>
      </c>
      <c r="H100" s="25">
        <v>792.38</v>
      </c>
      <c r="I100" s="45">
        <v>1698.66</v>
      </c>
      <c r="J100" s="45">
        <v>14266.3</v>
      </c>
      <c r="K100" s="45">
        <v>0</v>
      </c>
      <c r="L100" s="45">
        <v>0</v>
      </c>
      <c r="M100" s="45">
        <v>0</v>
      </c>
      <c r="N100" s="45">
        <v>0</v>
      </c>
      <c r="O100" s="90"/>
      <c r="P100" s="25">
        <f t="shared" si="107"/>
        <v>0.5057344935395001</v>
      </c>
      <c r="Q100" s="25">
        <f t="shared" si="108"/>
        <v>0.7423292658146402</v>
      </c>
      <c r="R100" s="25">
        <f t="shared" si="109"/>
        <v>2.3916147700729127</v>
      </c>
      <c r="S100" s="25">
        <f t="shared" si="110"/>
        <v>2.458873190747775</v>
      </c>
      <c r="T100" s="25">
        <f t="shared" si="111"/>
        <v>141.62794023021377</v>
      </c>
      <c r="U100" s="25">
        <f t="shared" si="112"/>
        <v>5.271195050601499</v>
      </c>
      <c r="V100" s="25">
        <f t="shared" si="113"/>
        <v>303.61407020805035</v>
      </c>
      <c r="W100" s="25">
        <f t="shared" si="114"/>
        <v>214.3744163154042</v>
      </c>
      <c r="X100" s="25">
        <f t="shared" si="115"/>
        <v>2549.921355544434</v>
      </c>
      <c r="Y100" s="25">
        <f t="shared" si="116"/>
        <v>1800.436659178677</v>
      </c>
      <c r="Z100" s="25">
        <f t="shared" si="117"/>
        <v>839.8561218843087</v>
      </c>
      <c r="AA100" s="25">
        <f t="shared" si="118"/>
        <v>0</v>
      </c>
      <c r="AB100" s="25">
        <f t="shared" si="119"/>
        <v>0</v>
      </c>
      <c r="AC100" s="69">
        <f t="shared" si="120"/>
        <v>0</v>
      </c>
      <c r="AD100" s="69" t="e">
        <f t="shared" si="121"/>
        <v>#DIV/0!</v>
      </c>
      <c r="AE100" s="69" t="e">
        <f t="shared" si="122"/>
        <v>#DIV/0!</v>
      </c>
      <c r="AF100" s="2" t="e">
        <f t="shared" si="122"/>
        <v>#DIV/0!</v>
      </c>
      <c r="AG100" s="2" t="e">
        <f t="shared" si="122"/>
        <v>#DIV/0!</v>
      </c>
    </row>
    <row r="101" spans="1:33" ht="16.5" thickBot="1">
      <c r="A101" s="36"/>
      <c r="B101" s="32" t="s">
        <v>10</v>
      </c>
      <c r="C101" s="10">
        <f aca="true" t="shared" si="123" ref="C101:H101">SUM(C89:C100)</f>
        <v>1075663.42</v>
      </c>
      <c r="D101" s="10">
        <f t="shared" si="123"/>
        <v>1559375.76</v>
      </c>
      <c r="E101" s="10">
        <f t="shared" si="123"/>
        <v>1220449.24</v>
      </c>
      <c r="F101" s="10">
        <f t="shared" si="123"/>
        <v>1385803.19</v>
      </c>
      <c r="G101" s="10">
        <f t="shared" si="123"/>
        <v>1738231.35</v>
      </c>
      <c r="H101" s="10">
        <f t="shared" si="123"/>
        <v>592319.2899999999</v>
      </c>
      <c r="I101" s="48">
        <f aca="true" t="shared" si="124" ref="I101:O101">SUM(I89:I100)</f>
        <v>217916.66</v>
      </c>
      <c r="J101" s="48">
        <f t="shared" si="124"/>
        <v>14266.3</v>
      </c>
      <c r="K101" s="48">
        <f t="shared" si="124"/>
        <v>0</v>
      </c>
      <c r="L101" s="48">
        <f t="shared" si="124"/>
        <v>0</v>
      </c>
      <c r="M101" s="48">
        <f t="shared" si="124"/>
        <v>0</v>
      </c>
      <c r="N101" s="48">
        <f t="shared" si="124"/>
        <v>0</v>
      </c>
      <c r="O101" s="92">
        <f t="shared" si="124"/>
        <v>0</v>
      </c>
      <c r="P101" s="11">
        <f t="shared" si="107"/>
        <v>55.065486004906624</v>
      </c>
      <c r="Q101" s="11">
        <f t="shared" si="108"/>
        <v>37.98438485410341</v>
      </c>
      <c r="R101" s="11">
        <f t="shared" si="109"/>
        <v>48.53289023310793</v>
      </c>
      <c r="S101" s="11">
        <f t="shared" si="110"/>
        <v>42.74194880443304</v>
      </c>
      <c r="T101" s="11">
        <f t="shared" si="111"/>
        <v>34.07597555987009</v>
      </c>
      <c r="U101" s="11">
        <f t="shared" si="112"/>
        <v>15.724935659875339</v>
      </c>
      <c r="V101" s="11">
        <f t="shared" si="113"/>
        <v>12.536689089171013</v>
      </c>
      <c r="W101" s="11">
        <f t="shared" si="114"/>
        <v>36.790404040361416</v>
      </c>
      <c r="X101" s="11">
        <f t="shared" si="115"/>
        <v>0.8207365492516285</v>
      </c>
      <c r="Y101" s="11">
        <f t="shared" si="116"/>
        <v>2.408548943256601</v>
      </c>
      <c r="Z101" s="65">
        <f t="shared" si="117"/>
        <v>6.546677064525492</v>
      </c>
      <c r="AA101" s="65">
        <f t="shared" si="118"/>
        <v>0</v>
      </c>
      <c r="AB101" s="11">
        <f t="shared" si="119"/>
        <v>0</v>
      </c>
      <c r="AC101" s="71">
        <f t="shared" si="120"/>
        <v>0</v>
      </c>
      <c r="AD101" s="71" t="e">
        <f t="shared" si="121"/>
        <v>#DIV/0!</v>
      </c>
      <c r="AE101" s="83" t="e">
        <f t="shared" si="122"/>
        <v>#DIV/0!</v>
      </c>
      <c r="AF101" s="2" t="e">
        <f t="shared" si="122"/>
        <v>#DIV/0!</v>
      </c>
      <c r="AG101" s="2" t="e">
        <f t="shared" si="122"/>
        <v>#DIV/0!</v>
      </c>
    </row>
    <row r="102" spans="1:33" ht="15.75">
      <c r="A102" s="16"/>
      <c r="B102" s="33"/>
      <c r="C102" s="34"/>
      <c r="D102" s="34"/>
      <c r="E102" s="12"/>
      <c r="F102" s="12"/>
      <c r="G102" s="12"/>
      <c r="H102" s="12"/>
      <c r="I102" s="47"/>
      <c r="J102" s="47"/>
      <c r="K102" s="47"/>
      <c r="L102" s="47"/>
      <c r="M102" s="47"/>
      <c r="N102" s="47"/>
      <c r="O102" s="91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67"/>
      <c r="AD102" s="67"/>
      <c r="AE102" s="82"/>
      <c r="AF102" s="102"/>
      <c r="AG102" s="2" t="e">
        <f t="shared" si="122"/>
        <v>#DIV/0!</v>
      </c>
    </row>
    <row r="103" spans="1:33" ht="18.75" customHeight="1">
      <c r="A103" s="18" t="s">
        <v>47</v>
      </c>
      <c r="B103" s="26" t="s">
        <v>3</v>
      </c>
      <c r="C103" s="9">
        <v>0</v>
      </c>
      <c r="D103" s="9">
        <v>1186450.9</v>
      </c>
      <c r="E103" s="2">
        <v>54506.9</v>
      </c>
      <c r="F103" s="2">
        <v>175379.11</v>
      </c>
      <c r="G103" s="2">
        <v>122296.82</v>
      </c>
      <c r="H103" s="2">
        <v>62477.21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94">
        <v>0</v>
      </c>
      <c r="P103" s="2" t="e">
        <f aca="true" t="shared" si="125" ref="P103:P115">SUM(H103/C103*100)</f>
        <v>#DIV/0!</v>
      </c>
      <c r="Q103" s="2">
        <f aca="true" t="shared" si="126" ref="Q103:Q115">SUM(H103/D103*100)</f>
        <v>5.2658909020171</v>
      </c>
      <c r="R103" s="2">
        <f aca="true" t="shared" si="127" ref="R103:R115">SUM(H103/E103*100)</f>
        <v>114.6225707204042</v>
      </c>
      <c r="S103" s="2">
        <f aca="true" t="shared" si="128" ref="S103:S115">SUM(H103/F103*100)</f>
        <v>35.624088866684296</v>
      </c>
      <c r="T103" s="2">
        <f aca="true" t="shared" si="129" ref="T103:T115">SUM(H103/G103*100)</f>
        <v>51.08653683718023</v>
      </c>
      <c r="U103" s="2">
        <f aca="true" t="shared" si="130" ref="U103:U115">SUM(I103/F103*100)</f>
        <v>0</v>
      </c>
      <c r="V103" s="2">
        <f aca="true" t="shared" si="131" ref="V103:V115">SUM(I103/G103*100)</f>
        <v>0</v>
      </c>
      <c r="W103" s="2">
        <f aca="true" t="shared" si="132" ref="W103:W115">SUM(I103/H103*100)</f>
        <v>0</v>
      </c>
      <c r="X103" s="2">
        <f aca="true" t="shared" si="133" ref="X103:X115">SUM(J103/G103*100)</f>
        <v>0</v>
      </c>
      <c r="Y103" s="2">
        <f aca="true" t="shared" si="134" ref="Y103:Y115">SUM(J103/H103*100)</f>
        <v>0</v>
      </c>
      <c r="Z103" s="2" t="e">
        <f aca="true" t="shared" si="135" ref="Z103:Z115">SUM(J103/I103*100)</f>
        <v>#DIV/0!</v>
      </c>
      <c r="AA103" s="2">
        <f aca="true" t="shared" si="136" ref="AA103:AA115">SUM(K103/H103*100)</f>
        <v>0</v>
      </c>
      <c r="AB103" s="2" t="e">
        <f aca="true" t="shared" si="137" ref="AB103:AB115">SUM(K103/I103*100)</f>
        <v>#DIV/0!</v>
      </c>
      <c r="AC103" s="68" t="e">
        <f aca="true" t="shared" si="138" ref="AC103:AC115">SUM(K103/J103*100)</f>
        <v>#DIV/0!</v>
      </c>
      <c r="AD103" s="68" t="e">
        <f aca="true" t="shared" si="139" ref="AD103:AD115">SUM(L103/K103*100)</f>
        <v>#DIV/0!</v>
      </c>
      <c r="AE103" s="68" t="e">
        <f aca="true" t="shared" si="140" ref="AE103:AG118">SUM(M103/L103*100)</f>
        <v>#DIV/0!</v>
      </c>
      <c r="AF103" s="2" t="e">
        <f t="shared" si="140"/>
        <v>#DIV/0!</v>
      </c>
      <c r="AG103" s="2" t="e">
        <f t="shared" si="122"/>
        <v>#DIV/0!</v>
      </c>
    </row>
    <row r="104" spans="1:33" ht="15.75" customHeight="1">
      <c r="A104" s="18"/>
      <c r="B104" s="26" t="s">
        <v>4</v>
      </c>
      <c r="C104" s="9">
        <v>0</v>
      </c>
      <c r="D104" s="9">
        <v>178933</v>
      </c>
      <c r="E104" s="2">
        <v>0</v>
      </c>
      <c r="F104" s="2">
        <v>12918.51</v>
      </c>
      <c r="G104" s="2">
        <v>53478.97</v>
      </c>
      <c r="H104" s="2">
        <v>0</v>
      </c>
      <c r="I104" s="44">
        <v>743.42</v>
      </c>
      <c r="J104" s="44">
        <v>13315.84</v>
      </c>
      <c r="K104" s="44">
        <v>0</v>
      </c>
      <c r="L104" s="44">
        <v>0</v>
      </c>
      <c r="M104" s="44">
        <v>0</v>
      </c>
      <c r="N104" s="44">
        <v>0</v>
      </c>
      <c r="O104" s="89">
        <v>0</v>
      </c>
      <c r="P104" s="2" t="e">
        <f t="shared" si="125"/>
        <v>#DIV/0!</v>
      </c>
      <c r="Q104" s="2">
        <f t="shared" si="126"/>
        <v>0</v>
      </c>
      <c r="R104" s="2" t="e">
        <f t="shared" si="127"/>
        <v>#DIV/0!</v>
      </c>
      <c r="S104" s="2">
        <f t="shared" si="128"/>
        <v>0</v>
      </c>
      <c r="T104" s="2">
        <f t="shared" si="129"/>
        <v>0</v>
      </c>
      <c r="U104" s="2">
        <f t="shared" si="130"/>
        <v>5.75468842769019</v>
      </c>
      <c r="V104" s="2">
        <f t="shared" si="131"/>
        <v>1.390116526178421</v>
      </c>
      <c r="W104" s="2" t="e">
        <f t="shared" si="132"/>
        <v>#DIV/0!</v>
      </c>
      <c r="X104" s="2">
        <f t="shared" si="133"/>
        <v>24.8992080438348</v>
      </c>
      <c r="Y104" s="2" t="e">
        <f t="shared" si="134"/>
        <v>#DIV/0!</v>
      </c>
      <c r="Z104" s="2">
        <f t="shared" si="135"/>
        <v>1791.159775093487</v>
      </c>
      <c r="AA104" s="2" t="e">
        <f t="shared" si="136"/>
        <v>#DIV/0!</v>
      </c>
      <c r="AB104" s="2">
        <f t="shared" si="137"/>
        <v>0</v>
      </c>
      <c r="AC104" s="68">
        <f t="shared" si="138"/>
        <v>0</v>
      </c>
      <c r="AD104" s="68" t="e">
        <f t="shared" si="139"/>
        <v>#DIV/0!</v>
      </c>
      <c r="AE104" s="68" t="e">
        <f t="shared" si="140"/>
        <v>#DIV/0!</v>
      </c>
      <c r="AF104" s="2" t="e">
        <f t="shared" si="140"/>
        <v>#DIV/0!</v>
      </c>
      <c r="AG104" s="2" t="e">
        <f t="shared" si="122"/>
        <v>#DIV/0!</v>
      </c>
    </row>
    <row r="105" spans="1:33" ht="18" customHeight="1">
      <c r="A105" s="5" t="s">
        <v>46</v>
      </c>
      <c r="B105" s="26" t="s">
        <v>5</v>
      </c>
      <c r="C105" s="9">
        <v>0</v>
      </c>
      <c r="D105" s="9">
        <v>909331.08</v>
      </c>
      <c r="E105" s="2">
        <v>4638265.53</v>
      </c>
      <c r="F105" s="2">
        <v>1614968.35</v>
      </c>
      <c r="G105" s="2">
        <v>3845981.66</v>
      </c>
      <c r="H105" s="2">
        <v>1358051.16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89">
        <v>0</v>
      </c>
      <c r="P105" s="2" t="e">
        <f t="shared" si="125"/>
        <v>#DIV/0!</v>
      </c>
      <c r="Q105" s="2">
        <f t="shared" si="126"/>
        <v>149.34617213347641</v>
      </c>
      <c r="R105" s="2">
        <f t="shared" si="127"/>
        <v>29.279288803459252</v>
      </c>
      <c r="S105" s="2">
        <f t="shared" si="128"/>
        <v>84.09150309354358</v>
      </c>
      <c r="T105" s="2">
        <f t="shared" si="129"/>
        <v>35.3109109729868</v>
      </c>
      <c r="U105" s="2">
        <f t="shared" si="130"/>
        <v>0</v>
      </c>
      <c r="V105" s="2">
        <f t="shared" si="131"/>
        <v>0</v>
      </c>
      <c r="W105" s="2">
        <f t="shared" si="132"/>
        <v>0</v>
      </c>
      <c r="X105" s="2">
        <f t="shared" si="133"/>
        <v>0</v>
      </c>
      <c r="Y105" s="2">
        <f t="shared" si="134"/>
        <v>0</v>
      </c>
      <c r="Z105" s="2" t="e">
        <f t="shared" si="135"/>
        <v>#DIV/0!</v>
      </c>
      <c r="AA105" s="2">
        <f t="shared" si="136"/>
        <v>0</v>
      </c>
      <c r="AB105" s="2" t="e">
        <f t="shared" si="137"/>
        <v>#DIV/0!</v>
      </c>
      <c r="AC105" s="68" t="e">
        <f t="shared" si="138"/>
        <v>#DIV/0!</v>
      </c>
      <c r="AD105" s="68" t="e">
        <f t="shared" si="139"/>
        <v>#DIV/0!</v>
      </c>
      <c r="AE105" s="68" t="e">
        <f t="shared" si="140"/>
        <v>#DIV/0!</v>
      </c>
      <c r="AF105" s="2" t="e">
        <f t="shared" si="140"/>
        <v>#DIV/0!</v>
      </c>
      <c r="AG105" s="2" t="e">
        <f t="shared" si="140"/>
        <v>#DIV/0!</v>
      </c>
    </row>
    <row r="106" spans="1:33" ht="15" customHeight="1">
      <c r="A106" s="18"/>
      <c r="B106" s="26" t="s">
        <v>9</v>
      </c>
      <c r="C106" s="9">
        <v>0</v>
      </c>
      <c r="D106" s="9">
        <v>5027954.49</v>
      </c>
      <c r="E106" s="2">
        <v>1175679.2</v>
      </c>
      <c r="F106" s="2">
        <v>3697068.13</v>
      </c>
      <c r="G106" s="2">
        <v>2628186.9</v>
      </c>
      <c r="H106" s="2">
        <v>6429103.62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89">
        <v>0</v>
      </c>
      <c r="P106" s="2" t="e">
        <f t="shared" si="125"/>
        <v>#DIV/0!</v>
      </c>
      <c r="Q106" s="2">
        <f t="shared" si="126"/>
        <v>127.86718003885511</v>
      </c>
      <c r="R106" s="2">
        <f t="shared" si="127"/>
        <v>546.8416571459289</v>
      </c>
      <c r="S106" s="2">
        <f t="shared" si="128"/>
        <v>173.8973530898929</v>
      </c>
      <c r="T106" s="2">
        <f t="shared" si="129"/>
        <v>244.62124896825262</v>
      </c>
      <c r="U106" s="2">
        <f t="shared" si="130"/>
        <v>0</v>
      </c>
      <c r="V106" s="2">
        <f t="shared" si="131"/>
        <v>0</v>
      </c>
      <c r="W106" s="2">
        <f t="shared" si="132"/>
        <v>0</v>
      </c>
      <c r="X106" s="2">
        <f t="shared" si="133"/>
        <v>0</v>
      </c>
      <c r="Y106" s="2">
        <f t="shared" si="134"/>
        <v>0</v>
      </c>
      <c r="Z106" s="2" t="e">
        <f t="shared" si="135"/>
        <v>#DIV/0!</v>
      </c>
      <c r="AA106" s="2">
        <f t="shared" si="136"/>
        <v>0</v>
      </c>
      <c r="AB106" s="2" t="e">
        <f t="shared" si="137"/>
        <v>#DIV/0!</v>
      </c>
      <c r="AC106" s="68" t="e">
        <f t="shared" si="138"/>
        <v>#DIV/0!</v>
      </c>
      <c r="AD106" s="68" t="e">
        <f t="shared" si="139"/>
        <v>#DIV/0!</v>
      </c>
      <c r="AE106" s="68" t="e">
        <f t="shared" si="140"/>
        <v>#DIV/0!</v>
      </c>
      <c r="AF106" s="2" t="e">
        <f t="shared" si="140"/>
        <v>#DIV/0!</v>
      </c>
      <c r="AG106" s="2" t="e">
        <f t="shared" si="140"/>
        <v>#DIV/0!</v>
      </c>
    </row>
    <row r="107" spans="1:33" ht="16.5" customHeight="1">
      <c r="A107" s="19"/>
      <c r="B107" s="26" t="s">
        <v>12</v>
      </c>
      <c r="C107" s="9">
        <v>4211230.79</v>
      </c>
      <c r="D107" s="9">
        <v>3222866.49</v>
      </c>
      <c r="E107" s="2">
        <v>3827826.57</v>
      </c>
      <c r="F107" s="2">
        <v>6427506.49</v>
      </c>
      <c r="G107" s="2">
        <v>6275800.09</v>
      </c>
      <c r="H107" s="2">
        <v>93563.9</v>
      </c>
      <c r="I107" s="44">
        <v>2422.33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89">
        <v>0</v>
      </c>
      <c r="P107" s="2">
        <f t="shared" si="125"/>
        <v>2.2217708946794623</v>
      </c>
      <c r="Q107" s="2">
        <f t="shared" si="126"/>
        <v>2.9031267751957044</v>
      </c>
      <c r="R107" s="2">
        <f t="shared" si="127"/>
        <v>2.444308755608016</v>
      </c>
      <c r="S107" s="2">
        <f t="shared" si="128"/>
        <v>1.4556795881197155</v>
      </c>
      <c r="T107" s="2">
        <f t="shared" si="129"/>
        <v>1.490868075117415</v>
      </c>
      <c r="U107" s="2">
        <f t="shared" si="130"/>
        <v>0.03768693199717018</v>
      </c>
      <c r="V107" s="2">
        <f t="shared" si="131"/>
        <v>0.03859794711848446</v>
      </c>
      <c r="W107" s="2">
        <f t="shared" si="132"/>
        <v>2.5889579207365236</v>
      </c>
      <c r="X107" s="2">
        <f t="shared" si="133"/>
        <v>0</v>
      </c>
      <c r="Y107" s="2">
        <f t="shared" si="134"/>
        <v>0</v>
      </c>
      <c r="Z107" s="2">
        <f t="shared" si="135"/>
        <v>0</v>
      </c>
      <c r="AA107" s="2">
        <f t="shared" si="136"/>
        <v>0</v>
      </c>
      <c r="AB107" s="2">
        <f t="shared" si="137"/>
        <v>0</v>
      </c>
      <c r="AC107" s="68" t="e">
        <f t="shared" si="138"/>
        <v>#DIV/0!</v>
      </c>
      <c r="AD107" s="68" t="e">
        <f t="shared" si="139"/>
        <v>#DIV/0!</v>
      </c>
      <c r="AE107" s="68" t="e">
        <f t="shared" si="140"/>
        <v>#DIV/0!</v>
      </c>
      <c r="AF107" s="2" t="e">
        <f t="shared" si="140"/>
        <v>#DIV/0!</v>
      </c>
      <c r="AG107" s="2" t="e">
        <f t="shared" si="140"/>
        <v>#DIV/0!</v>
      </c>
    </row>
    <row r="108" spans="1:33" ht="15.75">
      <c r="A108" s="5" t="s">
        <v>73</v>
      </c>
      <c r="B108" s="26" t="s">
        <v>20</v>
      </c>
      <c r="C108" s="14">
        <v>2075558.53</v>
      </c>
      <c r="D108" s="9">
        <v>1801216.13</v>
      </c>
      <c r="E108" s="2">
        <v>232299.01</v>
      </c>
      <c r="F108" s="2">
        <v>1944706.46</v>
      </c>
      <c r="G108" s="2">
        <v>717844.64</v>
      </c>
      <c r="H108" s="2">
        <v>903.09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89"/>
      <c r="P108" s="2">
        <f t="shared" si="125"/>
        <v>0.04351069781684259</v>
      </c>
      <c r="Q108" s="2">
        <f t="shared" si="126"/>
        <v>0.050137792181552364</v>
      </c>
      <c r="R108" s="2">
        <f t="shared" si="127"/>
        <v>0.3887618806468439</v>
      </c>
      <c r="S108" s="2">
        <f t="shared" si="128"/>
        <v>0.046438370961137246</v>
      </c>
      <c r="T108" s="2">
        <f t="shared" si="129"/>
        <v>0.12580577323806444</v>
      </c>
      <c r="U108" s="2">
        <f t="shared" si="130"/>
        <v>0</v>
      </c>
      <c r="V108" s="2">
        <f t="shared" si="131"/>
        <v>0</v>
      </c>
      <c r="W108" s="2">
        <f t="shared" si="132"/>
        <v>0</v>
      </c>
      <c r="X108" s="2">
        <f t="shared" si="133"/>
        <v>0</v>
      </c>
      <c r="Y108" s="2">
        <f t="shared" si="134"/>
        <v>0</v>
      </c>
      <c r="Z108" s="2" t="e">
        <f t="shared" si="135"/>
        <v>#DIV/0!</v>
      </c>
      <c r="AA108" s="2">
        <f t="shared" si="136"/>
        <v>0</v>
      </c>
      <c r="AB108" s="2" t="e">
        <f t="shared" si="137"/>
        <v>#DIV/0!</v>
      </c>
      <c r="AC108" s="68" t="e">
        <f t="shared" si="138"/>
        <v>#DIV/0!</v>
      </c>
      <c r="AD108" s="68" t="e">
        <f t="shared" si="139"/>
        <v>#DIV/0!</v>
      </c>
      <c r="AE108" s="68" t="e">
        <f t="shared" si="140"/>
        <v>#DIV/0!</v>
      </c>
      <c r="AF108" s="2" t="e">
        <f t="shared" si="140"/>
        <v>#DIV/0!</v>
      </c>
      <c r="AG108" s="2" t="e">
        <f t="shared" si="140"/>
        <v>#DIV/0!</v>
      </c>
    </row>
    <row r="109" spans="1:33" ht="15.75">
      <c r="A109" s="21"/>
      <c r="B109" s="26" t="s">
        <v>21</v>
      </c>
      <c r="C109" s="9">
        <v>150577</v>
      </c>
      <c r="D109" s="9">
        <v>984897.44</v>
      </c>
      <c r="E109" s="2">
        <v>750906.11</v>
      </c>
      <c r="F109" s="2">
        <v>601219.96</v>
      </c>
      <c r="G109" s="2">
        <v>661206.39</v>
      </c>
      <c r="H109" s="2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89"/>
      <c r="P109" s="2">
        <f t="shared" si="125"/>
        <v>0</v>
      </c>
      <c r="Q109" s="2">
        <f t="shared" si="126"/>
        <v>0</v>
      </c>
      <c r="R109" s="2">
        <f t="shared" si="127"/>
        <v>0</v>
      </c>
      <c r="S109" s="2">
        <f t="shared" si="128"/>
        <v>0</v>
      </c>
      <c r="T109" s="2">
        <f t="shared" si="129"/>
        <v>0</v>
      </c>
      <c r="U109" s="2">
        <f t="shared" si="130"/>
        <v>0</v>
      </c>
      <c r="V109" s="2">
        <f t="shared" si="131"/>
        <v>0</v>
      </c>
      <c r="W109" s="2" t="e">
        <f t="shared" si="132"/>
        <v>#DIV/0!</v>
      </c>
      <c r="X109" s="2">
        <f t="shared" si="133"/>
        <v>0</v>
      </c>
      <c r="Y109" s="2" t="e">
        <f t="shared" si="134"/>
        <v>#DIV/0!</v>
      </c>
      <c r="Z109" s="2" t="e">
        <f t="shared" si="135"/>
        <v>#DIV/0!</v>
      </c>
      <c r="AA109" s="2" t="e">
        <f t="shared" si="136"/>
        <v>#DIV/0!</v>
      </c>
      <c r="AB109" s="2" t="e">
        <f t="shared" si="137"/>
        <v>#DIV/0!</v>
      </c>
      <c r="AC109" s="68" t="e">
        <f t="shared" si="138"/>
        <v>#DIV/0!</v>
      </c>
      <c r="AD109" s="68" t="e">
        <f t="shared" si="139"/>
        <v>#DIV/0!</v>
      </c>
      <c r="AE109" s="68" t="e">
        <f t="shared" si="140"/>
        <v>#DIV/0!</v>
      </c>
      <c r="AF109" s="2" t="e">
        <f t="shared" si="140"/>
        <v>#DIV/0!</v>
      </c>
      <c r="AG109" s="2" t="e">
        <f t="shared" si="140"/>
        <v>#DIV/0!</v>
      </c>
    </row>
    <row r="110" spans="1:33" ht="15.75">
      <c r="A110" s="7" t="s">
        <v>34</v>
      </c>
      <c r="B110" s="26" t="s">
        <v>22</v>
      </c>
      <c r="C110" s="9">
        <v>4369453.61</v>
      </c>
      <c r="D110" s="9">
        <v>3080346.05</v>
      </c>
      <c r="E110" s="2">
        <v>4443428.41</v>
      </c>
      <c r="F110" s="2">
        <v>5938021.21</v>
      </c>
      <c r="G110" s="2">
        <v>6375640.23</v>
      </c>
      <c r="H110" s="2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89"/>
      <c r="P110" s="2">
        <f t="shared" si="125"/>
        <v>0</v>
      </c>
      <c r="Q110" s="2">
        <f t="shared" si="126"/>
        <v>0</v>
      </c>
      <c r="R110" s="2">
        <f t="shared" si="127"/>
        <v>0</v>
      </c>
      <c r="S110" s="2">
        <f t="shared" si="128"/>
        <v>0</v>
      </c>
      <c r="T110" s="2">
        <f t="shared" si="129"/>
        <v>0</v>
      </c>
      <c r="U110" s="2">
        <f t="shared" si="130"/>
        <v>0</v>
      </c>
      <c r="V110" s="2">
        <f t="shared" si="131"/>
        <v>0</v>
      </c>
      <c r="W110" s="2" t="e">
        <f t="shared" si="132"/>
        <v>#DIV/0!</v>
      </c>
      <c r="X110" s="2">
        <f t="shared" si="133"/>
        <v>0</v>
      </c>
      <c r="Y110" s="2" t="e">
        <f t="shared" si="134"/>
        <v>#DIV/0!</v>
      </c>
      <c r="Z110" s="2" t="e">
        <f t="shared" si="135"/>
        <v>#DIV/0!</v>
      </c>
      <c r="AA110" s="2" t="e">
        <f t="shared" si="136"/>
        <v>#DIV/0!</v>
      </c>
      <c r="AB110" s="2" t="e">
        <f t="shared" si="137"/>
        <v>#DIV/0!</v>
      </c>
      <c r="AC110" s="68" t="e">
        <f t="shared" si="138"/>
        <v>#DIV/0!</v>
      </c>
      <c r="AD110" s="68" t="e">
        <f t="shared" si="139"/>
        <v>#DIV/0!</v>
      </c>
      <c r="AE110" s="68" t="e">
        <f t="shared" si="140"/>
        <v>#DIV/0!</v>
      </c>
      <c r="AF110" s="2" t="e">
        <f t="shared" si="140"/>
        <v>#DIV/0!</v>
      </c>
      <c r="AG110" s="2" t="e">
        <f t="shared" si="140"/>
        <v>#DIV/0!</v>
      </c>
    </row>
    <row r="111" spans="1:33" ht="15.75">
      <c r="A111" s="19"/>
      <c r="B111" s="26" t="s">
        <v>23</v>
      </c>
      <c r="C111" s="9">
        <v>1318803.96</v>
      </c>
      <c r="D111" s="9">
        <v>1484341.45</v>
      </c>
      <c r="E111" s="2">
        <v>419819</v>
      </c>
      <c r="F111" s="2">
        <v>29921.63</v>
      </c>
      <c r="G111" s="2">
        <v>215939.73</v>
      </c>
      <c r="H111" s="2">
        <v>27563.6</v>
      </c>
      <c r="I111" s="44">
        <v>0</v>
      </c>
      <c r="J111" s="44">
        <v>0</v>
      </c>
      <c r="K111" s="44">
        <v>121457.95</v>
      </c>
      <c r="L111" s="44">
        <v>0</v>
      </c>
      <c r="M111" s="44">
        <v>0</v>
      </c>
      <c r="N111" s="44">
        <v>0</v>
      </c>
      <c r="O111" s="89"/>
      <c r="P111" s="2">
        <f t="shared" si="125"/>
        <v>2.0900452861849153</v>
      </c>
      <c r="Q111" s="2">
        <f t="shared" si="126"/>
        <v>1.8569581816906076</v>
      </c>
      <c r="R111" s="2">
        <f t="shared" si="127"/>
        <v>6.565591361991715</v>
      </c>
      <c r="S111" s="2">
        <f t="shared" si="128"/>
        <v>92.1193130187092</v>
      </c>
      <c r="T111" s="2">
        <f t="shared" si="129"/>
        <v>12.764487572527758</v>
      </c>
      <c r="U111" s="2">
        <f t="shared" si="130"/>
        <v>0</v>
      </c>
      <c r="V111" s="2">
        <f t="shared" si="131"/>
        <v>0</v>
      </c>
      <c r="W111" s="2">
        <f t="shared" si="132"/>
        <v>0</v>
      </c>
      <c r="X111" s="2">
        <f t="shared" si="133"/>
        <v>0</v>
      </c>
      <c r="Y111" s="2">
        <f t="shared" si="134"/>
        <v>0</v>
      </c>
      <c r="Z111" s="2" t="e">
        <f t="shared" si="135"/>
        <v>#DIV/0!</v>
      </c>
      <c r="AA111" s="2">
        <f t="shared" si="136"/>
        <v>440.64617829311123</v>
      </c>
      <c r="AB111" s="2" t="e">
        <f t="shared" si="137"/>
        <v>#DIV/0!</v>
      </c>
      <c r="AC111" s="68" t="e">
        <f t="shared" si="138"/>
        <v>#DIV/0!</v>
      </c>
      <c r="AD111" s="68">
        <f t="shared" si="139"/>
        <v>0</v>
      </c>
      <c r="AE111" s="68" t="e">
        <f t="shared" si="140"/>
        <v>#DIV/0!</v>
      </c>
      <c r="AF111" s="2" t="e">
        <f t="shared" si="140"/>
        <v>#DIV/0!</v>
      </c>
      <c r="AG111" s="2" t="e">
        <f t="shared" si="140"/>
        <v>#DIV/0!</v>
      </c>
    </row>
    <row r="112" spans="1:33" ht="15.75">
      <c r="A112" s="19"/>
      <c r="B112" s="26" t="s">
        <v>24</v>
      </c>
      <c r="C112" s="9">
        <v>77722</v>
      </c>
      <c r="D112" s="9">
        <v>421393.5</v>
      </c>
      <c r="E112" s="2">
        <v>3037406.32</v>
      </c>
      <c r="F112" s="2">
        <v>168.38</v>
      </c>
      <c r="G112" s="2">
        <v>636103.54</v>
      </c>
      <c r="H112" s="2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89"/>
      <c r="P112" s="2">
        <f t="shared" si="125"/>
        <v>0</v>
      </c>
      <c r="Q112" s="2">
        <f t="shared" si="126"/>
        <v>0</v>
      </c>
      <c r="R112" s="2">
        <f t="shared" si="127"/>
        <v>0</v>
      </c>
      <c r="S112" s="2">
        <f t="shared" si="128"/>
        <v>0</v>
      </c>
      <c r="T112" s="2">
        <f t="shared" si="129"/>
        <v>0</v>
      </c>
      <c r="U112" s="2">
        <f t="shared" si="130"/>
        <v>0</v>
      </c>
      <c r="V112" s="2">
        <f t="shared" si="131"/>
        <v>0</v>
      </c>
      <c r="W112" s="2" t="e">
        <f t="shared" si="132"/>
        <v>#DIV/0!</v>
      </c>
      <c r="X112" s="2">
        <f t="shared" si="133"/>
        <v>0</v>
      </c>
      <c r="Y112" s="2" t="e">
        <f t="shared" si="134"/>
        <v>#DIV/0!</v>
      </c>
      <c r="Z112" s="2" t="e">
        <f t="shared" si="135"/>
        <v>#DIV/0!</v>
      </c>
      <c r="AA112" s="2" t="e">
        <f t="shared" si="136"/>
        <v>#DIV/0!</v>
      </c>
      <c r="AB112" s="2" t="e">
        <f t="shared" si="137"/>
        <v>#DIV/0!</v>
      </c>
      <c r="AC112" s="68" t="e">
        <f t="shared" si="138"/>
        <v>#DIV/0!</v>
      </c>
      <c r="AD112" s="68" t="e">
        <f t="shared" si="139"/>
        <v>#DIV/0!</v>
      </c>
      <c r="AE112" s="68" t="e">
        <f t="shared" si="140"/>
        <v>#DIV/0!</v>
      </c>
      <c r="AF112" s="2" t="e">
        <f t="shared" si="140"/>
        <v>#DIV/0!</v>
      </c>
      <c r="AG112" s="2" t="e">
        <f t="shared" si="140"/>
        <v>#DIV/0!</v>
      </c>
    </row>
    <row r="113" spans="1:33" ht="15.75">
      <c r="A113" s="19"/>
      <c r="B113" s="26" t="s">
        <v>25</v>
      </c>
      <c r="C113" s="9">
        <v>2785945.91</v>
      </c>
      <c r="D113" s="9">
        <v>2633080.75</v>
      </c>
      <c r="E113" s="2">
        <v>4400655.3</v>
      </c>
      <c r="F113" s="2">
        <v>6375694.22</v>
      </c>
      <c r="G113" s="2">
        <v>6123012.49</v>
      </c>
      <c r="H113" s="2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89"/>
      <c r="P113" s="2">
        <f t="shared" si="125"/>
        <v>0</v>
      </c>
      <c r="Q113" s="2">
        <f t="shared" si="126"/>
        <v>0</v>
      </c>
      <c r="R113" s="2">
        <f t="shared" si="127"/>
        <v>0</v>
      </c>
      <c r="S113" s="2">
        <f t="shared" si="128"/>
        <v>0</v>
      </c>
      <c r="T113" s="2">
        <f t="shared" si="129"/>
        <v>0</v>
      </c>
      <c r="U113" s="2">
        <f t="shared" si="130"/>
        <v>0</v>
      </c>
      <c r="V113" s="2">
        <f t="shared" si="131"/>
        <v>0</v>
      </c>
      <c r="W113" s="2" t="e">
        <f t="shared" si="132"/>
        <v>#DIV/0!</v>
      </c>
      <c r="X113" s="2">
        <f t="shared" si="133"/>
        <v>0</v>
      </c>
      <c r="Y113" s="2" t="e">
        <f t="shared" si="134"/>
        <v>#DIV/0!</v>
      </c>
      <c r="Z113" s="2" t="e">
        <f t="shared" si="135"/>
        <v>#DIV/0!</v>
      </c>
      <c r="AA113" s="2" t="e">
        <f t="shared" si="136"/>
        <v>#DIV/0!</v>
      </c>
      <c r="AB113" s="2" t="e">
        <f t="shared" si="137"/>
        <v>#DIV/0!</v>
      </c>
      <c r="AC113" s="68" t="e">
        <f t="shared" si="138"/>
        <v>#DIV/0!</v>
      </c>
      <c r="AD113" s="68" t="e">
        <f t="shared" si="139"/>
        <v>#DIV/0!</v>
      </c>
      <c r="AE113" s="68" t="e">
        <f t="shared" si="140"/>
        <v>#DIV/0!</v>
      </c>
      <c r="AF113" s="2" t="e">
        <f t="shared" si="140"/>
        <v>#DIV/0!</v>
      </c>
      <c r="AG113" s="2" t="e">
        <f t="shared" si="140"/>
        <v>#DIV/0!</v>
      </c>
    </row>
    <row r="114" spans="1:33" ht="16.5" thickBot="1">
      <c r="A114" s="15"/>
      <c r="B114" s="30" t="s">
        <v>27</v>
      </c>
      <c r="C114" s="35">
        <v>1868820.05</v>
      </c>
      <c r="D114" s="35">
        <v>4356816.4</v>
      </c>
      <c r="E114" s="25">
        <v>1305728.55</v>
      </c>
      <c r="F114" s="25">
        <v>65046.33</v>
      </c>
      <c r="G114" s="25">
        <v>80403.12</v>
      </c>
      <c r="H114" s="2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90"/>
      <c r="P114" s="25">
        <f t="shared" si="125"/>
        <v>0</v>
      </c>
      <c r="Q114" s="25">
        <f t="shared" si="126"/>
        <v>0</v>
      </c>
      <c r="R114" s="25">
        <f t="shared" si="127"/>
        <v>0</v>
      </c>
      <c r="S114" s="25">
        <f t="shared" si="128"/>
        <v>0</v>
      </c>
      <c r="T114" s="25">
        <f t="shared" si="129"/>
        <v>0</v>
      </c>
      <c r="U114" s="25">
        <f t="shared" si="130"/>
        <v>0</v>
      </c>
      <c r="V114" s="25">
        <f t="shared" si="131"/>
        <v>0</v>
      </c>
      <c r="W114" s="25" t="e">
        <f t="shared" si="132"/>
        <v>#DIV/0!</v>
      </c>
      <c r="X114" s="25">
        <f t="shared" si="133"/>
        <v>0</v>
      </c>
      <c r="Y114" s="25" t="e">
        <f t="shared" si="134"/>
        <v>#DIV/0!</v>
      </c>
      <c r="Z114" s="25" t="e">
        <f t="shared" si="135"/>
        <v>#DIV/0!</v>
      </c>
      <c r="AA114" s="25" t="e">
        <f t="shared" si="136"/>
        <v>#DIV/0!</v>
      </c>
      <c r="AB114" s="25" t="e">
        <f t="shared" si="137"/>
        <v>#DIV/0!</v>
      </c>
      <c r="AC114" s="69" t="e">
        <f t="shared" si="138"/>
        <v>#DIV/0!</v>
      </c>
      <c r="AD114" s="69" t="e">
        <f t="shared" si="139"/>
        <v>#DIV/0!</v>
      </c>
      <c r="AE114" s="69" t="e">
        <f t="shared" si="140"/>
        <v>#DIV/0!</v>
      </c>
      <c r="AF114" s="25" t="e">
        <f t="shared" si="140"/>
        <v>#DIV/0!</v>
      </c>
      <c r="AG114" s="25" t="e">
        <f t="shared" si="140"/>
        <v>#DIV/0!</v>
      </c>
    </row>
    <row r="115" spans="1:33" ht="15" customHeight="1" thickBot="1">
      <c r="A115" s="39"/>
      <c r="B115" s="32" t="s">
        <v>10</v>
      </c>
      <c r="C115" s="11">
        <f aca="true" t="shared" si="141" ref="C115:H115">SUM(C103:C114)</f>
        <v>16858111.85</v>
      </c>
      <c r="D115" s="11">
        <f t="shared" si="141"/>
        <v>25287627.68</v>
      </c>
      <c r="E115" s="11">
        <f t="shared" si="141"/>
        <v>24286520.900000002</v>
      </c>
      <c r="F115" s="11">
        <f t="shared" si="141"/>
        <v>26882618.779999997</v>
      </c>
      <c r="G115" s="11">
        <f t="shared" si="141"/>
        <v>27735894.580000002</v>
      </c>
      <c r="H115" s="11">
        <f t="shared" si="141"/>
        <v>7971662.58</v>
      </c>
      <c r="I115" s="50">
        <f aca="true" t="shared" si="142" ref="I115:O115">SUM(I103:I114)</f>
        <v>3165.75</v>
      </c>
      <c r="J115" s="50">
        <f t="shared" si="142"/>
        <v>13315.84</v>
      </c>
      <c r="K115" s="50">
        <f t="shared" si="142"/>
        <v>121457.95</v>
      </c>
      <c r="L115" s="50">
        <f t="shared" si="142"/>
        <v>0</v>
      </c>
      <c r="M115" s="50">
        <f t="shared" si="142"/>
        <v>0</v>
      </c>
      <c r="N115" s="50">
        <f t="shared" si="142"/>
        <v>0</v>
      </c>
      <c r="O115" s="95">
        <f t="shared" si="142"/>
        <v>0</v>
      </c>
      <c r="P115" s="11">
        <f t="shared" si="125"/>
        <v>47.28680560984651</v>
      </c>
      <c r="Q115" s="11">
        <f t="shared" si="126"/>
        <v>31.523963737827383</v>
      </c>
      <c r="R115" s="11">
        <f t="shared" si="127"/>
        <v>32.82340279541644</v>
      </c>
      <c r="S115" s="11">
        <f t="shared" si="128"/>
        <v>29.653593815535263</v>
      </c>
      <c r="T115" s="11">
        <f t="shared" si="129"/>
        <v>28.74132131201661</v>
      </c>
      <c r="U115" s="11">
        <f t="shared" si="130"/>
        <v>0.011776196455812704</v>
      </c>
      <c r="V115" s="11">
        <f t="shared" si="131"/>
        <v>0.011413909837553181</v>
      </c>
      <c r="W115" s="11">
        <f t="shared" si="132"/>
        <v>0.03971254387939736</v>
      </c>
      <c r="X115" s="11">
        <f t="shared" si="133"/>
        <v>0.04800941235766695</v>
      </c>
      <c r="Y115" s="11">
        <f t="shared" si="134"/>
        <v>0.1670396842110194</v>
      </c>
      <c r="Z115" s="65">
        <f t="shared" si="135"/>
        <v>420.62196951749195</v>
      </c>
      <c r="AA115" s="65">
        <f t="shared" si="136"/>
        <v>1.5236213121303486</v>
      </c>
      <c r="AB115" s="11">
        <f t="shared" si="137"/>
        <v>3836.624812445708</v>
      </c>
      <c r="AC115" s="71">
        <f t="shared" si="138"/>
        <v>912.1313413198117</v>
      </c>
      <c r="AD115" s="71">
        <f t="shared" si="139"/>
        <v>0</v>
      </c>
      <c r="AE115" s="83" t="e">
        <f t="shared" si="140"/>
        <v>#DIV/0!</v>
      </c>
      <c r="AF115" s="104" t="e">
        <f t="shared" si="140"/>
        <v>#DIV/0!</v>
      </c>
      <c r="AG115" s="105" t="e">
        <f t="shared" si="140"/>
        <v>#DIV/0!</v>
      </c>
    </row>
    <row r="116" spans="1:33" ht="15" customHeight="1">
      <c r="A116" s="37"/>
      <c r="B116" s="38"/>
      <c r="C116" s="20"/>
      <c r="D116" s="20"/>
      <c r="E116" s="20"/>
      <c r="F116" s="20"/>
      <c r="G116" s="20"/>
      <c r="H116" s="20"/>
      <c r="I116" s="51"/>
      <c r="J116" s="51"/>
      <c r="K116" s="51"/>
      <c r="L116" s="51"/>
      <c r="M116" s="51"/>
      <c r="N116" s="51"/>
      <c r="O116" s="96"/>
      <c r="P116" s="20"/>
      <c r="Q116" s="20"/>
      <c r="R116" s="20"/>
      <c r="S116" s="20"/>
      <c r="T116" s="20"/>
      <c r="U116" s="12"/>
      <c r="V116" s="12"/>
      <c r="W116" s="12"/>
      <c r="X116" s="12"/>
      <c r="Y116" s="12"/>
      <c r="Z116" s="12"/>
      <c r="AA116" s="12"/>
      <c r="AB116" s="12"/>
      <c r="AC116" s="67"/>
      <c r="AD116" s="67"/>
      <c r="AE116" s="82"/>
      <c r="AF116" s="103"/>
      <c r="AG116" s="12"/>
    </row>
    <row r="117" spans="1:33" ht="15" customHeight="1">
      <c r="A117" s="18" t="s">
        <v>50</v>
      </c>
      <c r="B117" s="26" t="s">
        <v>3</v>
      </c>
      <c r="C117" s="9">
        <v>0</v>
      </c>
      <c r="D117" s="9">
        <v>0</v>
      </c>
      <c r="E117" s="2">
        <v>0</v>
      </c>
      <c r="F117" s="2">
        <v>0</v>
      </c>
      <c r="G117" s="2">
        <v>0</v>
      </c>
      <c r="H117" s="2">
        <v>0</v>
      </c>
      <c r="I117" s="44">
        <v>6422.96</v>
      </c>
      <c r="J117" s="44">
        <v>2082.95</v>
      </c>
      <c r="K117" s="44">
        <v>9023.23</v>
      </c>
      <c r="L117" s="44">
        <v>241794.53</v>
      </c>
      <c r="M117" s="44">
        <v>10848.82</v>
      </c>
      <c r="N117" s="44">
        <v>4725.68</v>
      </c>
      <c r="O117" s="89">
        <v>0</v>
      </c>
      <c r="P117" s="2" t="e">
        <f aca="true" t="shared" si="143" ref="P117:P129">SUM(H117/C117*100)</f>
        <v>#DIV/0!</v>
      </c>
      <c r="Q117" s="2" t="e">
        <f aca="true" t="shared" si="144" ref="Q117:Q129">SUM(H117/D117*100)</f>
        <v>#DIV/0!</v>
      </c>
      <c r="R117" s="2" t="e">
        <f aca="true" t="shared" si="145" ref="R117:R129">SUM(H117/E117*100)</f>
        <v>#DIV/0!</v>
      </c>
      <c r="S117" s="2" t="e">
        <f aca="true" t="shared" si="146" ref="S117:S129">SUM(H117/F117*100)</f>
        <v>#DIV/0!</v>
      </c>
      <c r="T117" s="2" t="e">
        <f aca="true" t="shared" si="147" ref="T117:T129">SUM(H117/G117*100)</f>
        <v>#DIV/0!</v>
      </c>
      <c r="U117" s="2" t="e">
        <f aca="true" t="shared" si="148" ref="U117:U129">SUM(I117/F117*100)</f>
        <v>#DIV/0!</v>
      </c>
      <c r="V117" s="2" t="e">
        <f aca="true" t="shared" si="149" ref="V117:V129">SUM(I117/G117*100)</f>
        <v>#DIV/0!</v>
      </c>
      <c r="W117" s="2" t="e">
        <f aca="true" t="shared" si="150" ref="W117:W129">SUM(I117/H117*100)</f>
        <v>#DIV/0!</v>
      </c>
      <c r="X117" s="2" t="e">
        <f aca="true" t="shared" si="151" ref="X117:X129">SUM(J117/G117*100)</f>
        <v>#DIV/0!</v>
      </c>
      <c r="Y117" s="2" t="e">
        <f aca="true" t="shared" si="152" ref="Y117:Y129">SUM(J117/H117*100)</f>
        <v>#DIV/0!</v>
      </c>
      <c r="Z117" s="2">
        <f aca="true" t="shared" si="153" ref="Z117:Z129">SUM(J117/I117*100)</f>
        <v>32.42975201464745</v>
      </c>
      <c r="AA117" s="2" t="e">
        <f aca="true" t="shared" si="154" ref="AA117:AA129">SUM(K117/H117*100)</f>
        <v>#DIV/0!</v>
      </c>
      <c r="AB117" s="2">
        <f aca="true" t="shared" si="155" ref="AB117:AB129">SUM(K117/I117*100)</f>
        <v>140.4839824629143</v>
      </c>
      <c r="AC117" s="68">
        <f aca="true" t="shared" si="156" ref="AC117:AC129">SUM(K117/J117*100)</f>
        <v>433.1947478336014</v>
      </c>
      <c r="AD117" s="68">
        <f aca="true" t="shared" si="157" ref="AD117:AD129">SUM(L117/K117*100)</f>
        <v>2679.689313028705</v>
      </c>
      <c r="AE117" s="68">
        <f aca="true" t="shared" si="158" ref="AE117:AG132">SUM(M117/L117*100)</f>
        <v>4.486792980800682</v>
      </c>
      <c r="AF117" s="2">
        <f t="shared" si="158"/>
        <v>43.55939171264709</v>
      </c>
      <c r="AG117" s="2">
        <f t="shared" si="140"/>
        <v>0</v>
      </c>
    </row>
    <row r="118" spans="1:33" ht="15" customHeight="1">
      <c r="A118" s="18"/>
      <c r="B118" s="26" t="s">
        <v>4</v>
      </c>
      <c r="C118" s="9">
        <v>0</v>
      </c>
      <c r="D118" s="9">
        <v>0</v>
      </c>
      <c r="E118" s="2">
        <v>0</v>
      </c>
      <c r="F118" s="2">
        <v>0</v>
      </c>
      <c r="G118" s="2">
        <v>0</v>
      </c>
      <c r="H118" s="2">
        <v>0</v>
      </c>
      <c r="I118" s="44">
        <v>707347.51</v>
      </c>
      <c r="J118" s="44">
        <v>724245.4</v>
      </c>
      <c r="K118" s="44">
        <v>867766.03</v>
      </c>
      <c r="L118" s="44">
        <v>856343.58</v>
      </c>
      <c r="M118" s="44">
        <v>1204759.51</v>
      </c>
      <c r="N118" s="44">
        <v>1317317.46</v>
      </c>
      <c r="O118" s="89">
        <v>1569384.05</v>
      </c>
      <c r="P118" s="2" t="e">
        <f t="shared" si="143"/>
        <v>#DIV/0!</v>
      </c>
      <c r="Q118" s="2" t="e">
        <f t="shared" si="144"/>
        <v>#DIV/0!</v>
      </c>
      <c r="R118" s="2" t="e">
        <f t="shared" si="145"/>
        <v>#DIV/0!</v>
      </c>
      <c r="S118" s="2" t="e">
        <f t="shared" si="146"/>
        <v>#DIV/0!</v>
      </c>
      <c r="T118" s="2" t="e">
        <f t="shared" si="147"/>
        <v>#DIV/0!</v>
      </c>
      <c r="U118" s="2" t="e">
        <f t="shared" si="148"/>
        <v>#DIV/0!</v>
      </c>
      <c r="V118" s="2" t="e">
        <f t="shared" si="149"/>
        <v>#DIV/0!</v>
      </c>
      <c r="W118" s="2" t="e">
        <f t="shared" si="150"/>
        <v>#DIV/0!</v>
      </c>
      <c r="X118" s="2" t="e">
        <f t="shared" si="151"/>
        <v>#DIV/0!</v>
      </c>
      <c r="Y118" s="2" t="e">
        <f t="shared" si="152"/>
        <v>#DIV/0!</v>
      </c>
      <c r="Z118" s="2">
        <f t="shared" si="153"/>
        <v>102.38890923642327</v>
      </c>
      <c r="AA118" s="2" t="e">
        <f t="shared" si="154"/>
        <v>#DIV/0!</v>
      </c>
      <c r="AB118" s="2">
        <f t="shared" si="155"/>
        <v>122.67888382048594</v>
      </c>
      <c r="AC118" s="68">
        <f t="shared" si="156"/>
        <v>119.81657460302819</v>
      </c>
      <c r="AD118" s="68">
        <f t="shared" si="157"/>
        <v>98.68369472817459</v>
      </c>
      <c r="AE118" s="68">
        <f t="shared" si="158"/>
        <v>140.68646488831038</v>
      </c>
      <c r="AF118" s="2">
        <f t="shared" si="158"/>
        <v>109.34277331415296</v>
      </c>
      <c r="AG118" s="2">
        <f t="shared" si="140"/>
        <v>119.13484013185402</v>
      </c>
    </row>
    <row r="119" spans="1:33" ht="15" customHeight="1">
      <c r="A119" s="78"/>
      <c r="B119" s="26" t="s">
        <v>5</v>
      </c>
      <c r="C119" s="9">
        <v>0</v>
      </c>
      <c r="D119" s="9">
        <v>0</v>
      </c>
      <c r="E119" s="2">
        <v>0</v>
      </c>
      <c r="F119" s="2">
        <v>0</v>
      </c>
      <c r="G119" s="2">
        <v>0</v>
      </c>
      <c r="H119" s="2">
        <v>0</v>
      </c>
      <c r="I119" s="44">
        <v>4129.97</v>
      </c>
      <c r="J119" s="44">
        <v>31426.17</v>
      </c>
      <c r="K119" s="44">
        <v>14360.68</v>
      </c>
      <c r="L119" s="44">
        <v>4771.25</v>
      </c>
      <c r="M119" s="44">
        <v>5168.99</v>
      </c>
      <c r="N119" s="44">
        <v>7023.9</v>
      </c>
      <c r="O119" s="89">
        <v>0</v>
      </c>
      <c r="P119" s="2" t="e">
        <f t="shared" si="143"/>
        <v>#DIV/0!</v>
      </c>
      <c r="Q119" s="2" t="e">
        <f t="shared" si="144"/>
        <v>#DIV/0!</v>
      </c>
      <c r="R119" s="2" t="e">
        <f t="shared" si="145"/>
        <v>#DIV/0!</v>
      </c>
      <c r="S119" s="2" t="e">
        <f t="shared" si="146"/>
        <v>#DIV/0!</v>
      </c>
      <c r="T119" s="2" t="e">
        <f t="shared" si="147"/>
        <v>#DIV/0!</v>
      </c>
      <c r="U119" s="2" t="e">
        <f t="shared" si="148"/>
        <v>#DIV/0!</v>
      </c>
      <c r="V119" s="2" t="e">
        <f t="shared" si="149"/>
        <v>#DIV/0!</v>
      </c>
      <c r="W119" s="2" t="e">
        <f t="shared" si="150"/>
        <v>#DIV/0!</v>
      </c>
      <c r="X119" s="2" t="e">
        <f t="shared" si="151"/>
        <v>#DIV/0!</v>
      </c>
      <c r="Y119" s="2" t="e">
        <f t="shared" si="152"/>
        <v>#DIV/0!</v>
      </c>
      <c r="Z119" s="2">
        <f t="shared" si="153"/>
        <v>760.9297404097365</v>
      </c>
      <c r="AA119" s="2" t="e">
        <f t="shared" si="154"/>
        <v>#DIV/0!</v>
      </c>
      <c r="AB119" s="2">
        <f t="shared" si="155"/>
        <v>347.7187485623382</v>
      </c>
      <c r="AC119" s="68">
        <f t="shared" si="156"/>
        <v>45.696564360213166</v>
      </c>
      <c r="AD119" s="68">
        <f t="shared" si="157"/>
        <v>33.224401630006376</v>
      </c>
      <c r="AE119" s="68">
        <f t="shared" si="158"/>
        <v>108.33618024626671</v>
      </c>
      <c r="AF119" s="2">
        <f t="shared" si="158"/>
        <v>135.88534704071782</v>
      </c>
      <c r="AG119" s="2">
        <f t="shared" si="158"/>
        <v>0</v>
      </c>
    </row>
    <row r="120" spans="1:33" ht="15" customHeight="1">
      <c r="A120" s="5" t="s">
        <v>79</v>
      </c>
      <c r="B120" s="26" t="s">
        <v>9</v>
      </c>
      <c r="C120" s="9">
        <v>0</v>
      </c>
      <c r="D120" s="9">
        <v>0</v>
      </c>
      <c r="E120" s="2">
        <v>0</v>
      </c>
      <c r="F120" s="2">
        <v>0</v>
      </c>
      <c r="G120" s="2">
        <v>0</v>
      </c>
      <c r="H120" s="2">
        <v>4572.76</v>
      </c>
      <c r="I120" s="44">
        <v>7562.3</v>
      </c>
      <c r="J120" s="44">
        <v>5795.15</v>
      </c>
      <c r="K120" s="44">
        <v>0</v>
      </c>
      <c r="L120" s="44">
        <v>721.05</v>
      </c>
      <c r="M120" s="44">
        <v>4345.51</v>
      </c>
      <c r="N120" s="44">
        <v>0</v>
      </c>
      <c r="O120" s="89">
        <v>615.06</v>
      </c>
      <c r="P120" s="2" t="e">
        <f t="shared" si="143"/>
        <v>#DIV/0!</v>
      </c>
      <c r="Q120" s="2" t="e">
        <f t="shared" si="144"/>
        <v>#DIV/0!</v>
      </c>
      <c r="R120" s="2" t="e">
        <f t="shared" si="145"/>
        <v>#DIV/0!</v>
      </c>
      <c r="S120" s="2" t="e">
        <f t="shared" si="146"/>
        <v>#DIV/0!</v>
      </c>
      <c r="T120" s="2" t="e">
        <f t="shared" si="147"/>
        <v>#DIV/0!</v>
      </c>
      <c r="U120" s="2" t="e">
        <f t="shared" si="148"/>
        <v>#DIV/0!</v>
      </c>
      <c r="V120" s="2" t="e">
        <f t="shared" si="149"/>
        <v>#DIV/0!</v>
      </c>
      <c r="W120" s="2">
        <f t="shared" si="150"/>
        <v>165.3771464061092</v>
      </c>
      <c r="X120" s="2" t="e">
        <f t="shared" si="151"/>
        <v>#DIV/0!</v>
      </c>
      <c r="Y120" s="2">
        <f t="shared" si="152"/>
        <v>126.73199555629422</v>
      </c>
      <c r="Z120" s="2">
        <f t="shared" si="153"/>
        <v>76.63210927892308</v>
      </c>
      <c r="AA120" s="2">
        <f t="shared" si="154"/>
        <v>0</v>
      </c>
      <c r="AB120" s="2">
        <f t="shared" si="155"/>
        <v>0</v>
      </c>
      <c r="AC120" s="68">
        <f t="shared" si="156"/>
        <v>0</v>
      </c>
      <c r="AD120" s="68" t="e">
        <f t="shared" si="157"/>
        <v>#DIV/0!</v>
      </c>
      <c r="AE120" s="68">
        <f t="shared" si="158"/>
        <v>602.664170307191</v>
      </c>
      <c r="AF120" s="2">
        <f t="shared" si="158"/>
        <v>0</v>
      </c>
      <c r="AG120" s="2" t="e">
        <f t="shared" si="158"/>
        <v>#DIV/0!</v>
      </c>
    </row>
    <row r="121" spans="1:33" ht="15" customHeight="1">
      <c r="A121" s="5" t="s">
        <v>89</v>
      </c>
      <c r="B121" s="26" t="s">
        <v>12</v>
      </c>
      <c r="C121" s="9">
        <v>0</v>
      </c>
      <c r="D121" s="9">
        <v>0</v>
      </c>
      <c r="E121" s="2">
        <v>0</v>
      </c>
      <c r="F121" s="2">
        <v>0</v>
      </c>
      <c r="G121" s="2">
        <v>0</v>
      </c>
      <c r="H121" s="2">
        <v>617718.67</v>
      </c>
      <c r="I121" s="44">
        <v>632751.99</v>
      </c>
      <c r="J121" s="44">
        <v>642752.76</v>
      </c>
      <c r="K121" s="44">
        <v>751790.68</v>
      </c>
      <c r="L121" s="44">
        <v>912211.03</v>
      </c>
      <c r="M121" s="44">
        <v>1113912.59</v>
      </c>
      <c r="N121" s="44">
        <v>1158751.25</v>
      </c>
      <c r="O121" s="89">
        <v>1283022.33</v>
      </c>
      <c r="P121" s="2" t="e">
        <f t="shared" si="143"/>
        <v>#DIV/0!</v>
      </c>
      <c r="Q121" s="2" t="e">
        <f t="shared" si="144"/>
        <v>#DIV/0!</v>
      </c>
      <c r="R121" s="2" t="e">
        <f t="shared" si="145"/>
        <v>#DIV/0!</v>
      </c>
      <c r="S121" s="2" t="e">
        <f t="shared" si="146"/>
        <v>#DIV/0!</v>
      </c>
      <c r="T121" s="2" t="e">
        <f t="shared" si="147"/>
        <v>#DIV/0!</v>
      </c>
      <c r="U121" s="2" t="e">
        <f t="shared" si="148"/>
        <v>#DIV/0!</v>
      </c>
      <c r="V121" s="2" t="e">
        <f t="shared" si="149"/>
        <v>#DIV/0!</v>
      </c>
      <c r="W121" s="2">
        <f t="shared" si="150"/>
        <v>102.43368392928774</v>
      </c>
      <c r="X121" s="2" t="e">
        <f t="shared" si="151"/>
        <v>#DIV/0!</v>
      </c>
      <c r="Y121" s="2">
        <f t="shared" si="152"/>
        <v>104.05266850684632</v>
      </c>
      <c r="Z121" s="2">
        <f t="shared" si="153"/>
        <v>101.58051972305925</v>
      </c>
      <c r="AA121" s="2">
        <f t="shared" si="154"/>
        <v>121.70438040993645</v>
      </c>
      <c r="AB121" s="2">
        <f t="shared" si="155"/>
        <v>118.8128511456756</v>
      </c>
      <c r="AC121" s="68">
        <f t="shared" si="156"/>
        <v>116.96420875734552</v>
      </c>
      <c r="AD121" s="68">
        <f t="shared" si="157"/>
        <v>121.33843292656941</v>
      </c>
      <c r="AE121" s="68">
        <f t="shared" si="158"/>
        <v>122.11128273684655</v>
      </c>
      <c r="AF121" s="2">
        <f t="shared" si="158"/>
        <v>104.0253302101559</v>
      </c>
      <c r="AG121" s="2">
        <f t="shared" si="158"/>
        <v>110.72456922915941</v>
      </c>
    </row>
    <row r="122" spans="1:33" ht="15" customHeight="1">
      <c r="A122" s="86" t="s">
        <v>88</v>
      </c>
      <c r="B122" s="26" t="s">
        <v>20</v>
      </c>
      <c r="C122" s="14">
        <v>0</v>
      </c>
      <c r="D122" s="9">
        <v>0</v>
      </c>
      <c r="E122" s="2">
        <v>0</v>
      </c>
      <c r="F122" s="2">
        <v>0</v>
      </c>
      <c r="G122" s="2">
        <v>0</v>
      </c>
      <c r="H122" s="2">
        <v>0</v>
      </c>
      <c r="I122" s="44">
        <v>25331.48</v>
      </c>
      <c r="J122" s="44">
        <v>4697.9</v>
      </c>
      <c r="K122" s="44">
        <v>667.79</v>
      </c>
      <c r="L122" s="44">
        <v>1021.12</v>
      </c>
      <c r="M122" s="44">
        <v>1820.06</v>
      </c>
      <c r="N122" s="44">
        <v>8213.1</v>
      </c>
      <c r="O122" s="89"/>
      <c r="P122" s="2" t="e">
        <f t="shared" si="143"/>
        <v>#DIV/0!</v>
      </c>
      <c r="Q122" s="2" t="e">
        <f t="shared" si="144"/>
        <v>#DIV/0!</v>
      </c>
      <c r="R122" s="2" t="e">
        <f t="shared" si="145"/>
        <v>#DIV/0!</v>
      </c>
      <c r="S122" s="2" t="e">
        <f t="shared" si="146"/>
        <v>#DIV/0!</v>
      </c>
      <c r="T122" s="2" t="e">
        <f t="shared" si="147"/>
        <v>#DIV/0!</v>
      </c>
      <c r="U122" s="2" t="e">
        <f t="shared" si="148"/>
        <v>#DIV/0!</v>
      </c>
      <c r="V122" s="2" t="e">
        <f t="shared" si="149"/>
        <v>#DIV/0!</v>
      </c>
      <c r="W122" s="2" t="e">
        <f t="shared" si="150"/>
        <v>#DIV/0!</v>
      </c>
      <c r="X122" s="2" t="e">
        <f t="shared" si="151"/>
        <v>#DIV/0!</v>
      </c>
      <c r="Y122" s="2" t="e">
        <f t="shared" si="152"/>
        <v>#DIV/0!</v>
      </c>
      <c r="Z122" s="2">
        <f t="shared" si="153"/>
        <v>18.545698869548875</v>
      </c>
      <c r="AA122" s="2" t="e">
        <f t="shared" si="154"/>
        <v>#DIV/0!</v>
      </c>
      <c r="AB122" s="2">
        <f t="shared" si="155"/>
        <v>2.636206017177046</v>
      </c>
      <c r="AC122" s="68">
        <f t="shared" si="156"/>
        <v>14.214649098533389</v>
      </c>
      <c r="AD122" s="68">
        <f t="shared" si="157"/>
        <v>152.9103460668773</v>
      </c>
      <c r="AE122" s="68">
        <f t="shared" si="158"/>
        <v>178.24153870260108</v>
      </c>
      <c r="AF122" s="2">
        <f t="shared" si="158"/>
        <v>451.2543542520577</v>
      </c>
      <c r="AG122" s="2">
        <f t="shared" si="158"/>
        <v>0</v>
      </c>
    </row>
    <row r="123" spans="1:33" ht="15" customHeight="1">
      <c r="A123" s="21" t="s">
        <v>78</v>
      </c>
      <c r="B123" s="26" t="s">
        <v>21</v>
      </c>
      <c r="C123" s="14">
        <v>0</v>
      </c>
      <c r="D123" s="9">
        <v>0</v>
      </c>
      <c r="E123" s="2">
        <v>0</v>
      </c>
      <c r="F123" s="2">
        <v>0</v>
      </c>
      <c r="G123" s="2">
        <v>0</v>
      </c>
      <c r="H123" s="2">
        <v>0</v>
      </c>
      <c r="I123" s="44">
        <v>0</v>
      </c>
      <c r="J123" s="44">
        <v>2256.78</v>
      </c>
      <c r="K123" s="44">
        <v>6065.97</v>
      </c>
      <c r="L123" s="44">
        <v>4820.45</v>
      </c>
      <c r="M123" s="44">
        <v>1258.03</v>
      </c>
      <c r="N123" s="44">
        <v>2070.19</v>
      </c>
      <c r="O123" s="89"/>
      <c r="P123" s="2" t="e">
        <f t="shared" si="143"/>
        <v>#DIV/0!</v>
      </c>
      <c r="Q123" s="2" t="e">
        <f t="shared" si="144"/>
        <v>#DIV/0!</v>
      </c>
      <c r="R123" s="2" t="e">
        <f t="shared" si="145"/>
        <v>#DIV/0!</v>
      </c>
      <c r="S123" s="2" t="e">
        <f t="shared" si="146"/>
        <v>#DIV/0!</v>
      </c>
      <c r="T123" s="2" t="e">
        <f t="shared" si="147"/>
        <v>#DIV/0!</v>
      </c>
      <c r="U123" s="2" t="e">
        <f t="shared" si="148"/>
        <v>#DIV/0!</v>
      </c>
      <c r="V123" s="2" t="e">
        <f t="shared" si="149"/>
        <v>#DIV/0!</v>
      </c>
      <c r="W123" s="2" t="e">
        <f t="shared" si="150"/>
        <v>#DIV/0!</v>
      </c>
      <c r="X123" s="2" t="e">
        <f t="shared" si="151"/>
        <v>#DIV/0!</v>
      </c>
      <c r="Y123" s="2" t="e">
        <f t="shared" si="152"/>
        <v>#DIV/0!</v>
      </c>
      <c r="Z123" s="2" t="e">
        <f t="shared" si="153"/>
        <v>#DIV/0!</v>
      </c>
      <c r="AA123" s="2" t="e">
        <f t="shared" si="154"/>
        <v>#DIV/0!</v>
      </c>
      <c r="AB123" s="2" t="e">
        <f t="shared" si="155"/>
        <v>#DIV/0!</v>
      </c>
      <c r="AC123" s="68">
        <f t="shared" si="156"/>
        <v>268.7887166671098</v>
      </c>
      <c r="AD123" s="68">
        <f t="shared" si="157"/>
        <v>79.46709264965041</v>
      </c>
      <c r="AE123" s="68">
        <f t="shared" si="158"/>
        <v>26.097770954993827</v>
      </c>
      <c r="AF123" s="2">
        <f t="shared" si="158"/>
        <v>164.55807890113908</v>
      </c>
      <c r="AG123" s="2">
        <f t="shared" si="158"/>
        <v>0</v>
      </c>
    </row>
    <row r="124" spans="1:33" ht="15" customHeight="1">
      <c r="A124" s="84" t="s">
        <v>77</v>
      </c>
      <c r="B124" s="26" t="s">
        <v>22</v>
      </c>
      <c r="C124" s="9">
        <v>0</v>
      </c>
      <c r="D124" s="9">
        <v>0</v>
      </c>
      <c r="E124" s="2">
        <v>0</v>
      </c>
      <c r="F124" s="2">
        <v>0</v>
      </c>
      <c r="G124" s="2">
        <v>0</v>
      </c>
      <c r="H124" s="2">
        <v>546330.52</v>
      </c>
      <c r="I124" s="44">
        <v>655959.38</v>
      </c>
      <c r="J124" s="44">
        <v>681993.71</v>
      </c>
      <c r="K124" s="44">
        <v>633453.51</v>
      </c>
      <c r="L124" s="44">
        <v>1025465.45</v>
      </c>
      <c r="M124" s="44">
        <v>1051746.15</v>
      </c>
      <c r="N124" s="44">
        <v>1164384.4</v>
      </c>
      <c r="O124" s="89"/>
      <c r="P124" s="2" t="e">
        <f t="shared" si="143"/>
        <v>#DIV/0!</v>
      </c>
      <c r="Q124" s="2" t="e">
        <f t="shared" si="144"/>
        <v>#DIV/0!</v>
      </c>
      <c r="R124" s="2" t="e">
        <f t="shared" si="145"/>
        <v>#DIV/0!</v>
      </c>
      <c r="S124" s="2" t="e">
        <f t="shared" si="146"/>
        <v>#DIV/0!</v>
      </c>
      <c r="T124" s="2" t="e">
        <f t="shared" si="147"/>
        <v>#DIV/0!</v>
      </c>
      <c r="U124" s="2" t="e">
        <f t="shared" si="148"/>
        <v>#DIV/0!</v>
      </c>
      <c r="V124" s="2" t="e">
        <f t="shared" si="149"/>
        <v>#DIV/0!</v>
      </c>
      <c r="W124" s="2">
        <f t="shared" si="150"/>
        <v>120.06639863355977</v>
      </c>
      <c r="X124" s="2" t="e">
        <f t="shared" si="151"/>
        <v>#DIV/0!</v>
      </c>
      <c r="Y124" s="2">
        <f t="shared" si="152"/>
        <v>124.83170627187366</v>
      </c>
      <c r="Z124" s="2">
        <f t="shared" si="153"/>
        <v>103.96889362265082</v>
      </c>
      <c r="AA124" s="2">
        <f t="shared" si="154"/>
        <v>115.94693812822318</v>
      </c>
      <c r="AB124" s="2">
        <f t="shared" si="155"/>
        <v>96.56901468502517</v>
      </c>
      <c r="AC124" s="68">
        <f t="shared" si="156"/>
        <v>92.88260297884567</v>
      </c>
      <c r="AD124" s="68">
        <f t="shared" si="157"/>
        <v>161.88487928656357</v>
      </c>
      <c r="AE124" s="68">
        <f t="shared" si="158"/>
        <v>102.56280696731422</v>
      </c>
      <c r="AF124" s="2">
        <f t="shared" si="158"/>
        <v>110.70964224589746</v>
      </c>
      <c r="AG124" s="2">
        <f t="shared" si="158"/>
        <v>0</v>
      </c>
    </row>
    <row r="125" spans="1:33" ht="15" customHeight="1">
      <c r="A125" s="19"/>
      <c r="B125" s="26" t="s">
        <v>23</v>
      </c>
      <c r="C125" s="9">
        <v>0</v>
      </c>
      <c r="D125" s="9">
        <v>0</v>
      </c>
      <c r="E125" s="2">
        <v>0</v>
      </c>
      <c r="F125" s="2">
        <v>0</v>
      </c>
      <c r="G125" s="2">
        <v>0</v>
      </c>
      <c r="H125" s="2">
        <v>10586.24</v>
      </c>
      <c r="I125" s="44">
        <v>8895.02</v>
      </c>
      <c r="J125" s="44">
        <v>15941.02</v>
      </c>
      <c r="K125" s="44">
        <v>7670.91</v>
      </c>
      <c r="L125" s="44">
        <v>0</v>
      </c>
      <c r="M125" s="44">
        <v>14340.95</v>
      </c>
      <c r="N125" s="44">
        <v>23663.83</v>
      </c>
      <c r="O125" s="89"/>
      <c r="P125" s="2" t="e">
        <f t="shared" si="143"/>
        <v>#DIV/0!</v>
      </c>
      <c r="Q125" s="2" t="e">
        <f t="shared" si="144"/>
        <v>#DIV/0!</v>
      </c>
      <c r="R125" s="2" t="e">
        <f t="shared" si="145"/>
        <v>#DIV/0!</v>
      </c>
      <c r="S125" s="2" t="e">
        <f t="shared" si="146"/>
        <v>#DIV/0!</v>
      </c>
      <c r="T125" s="2" t="e">
        <f t="shared" si="147"/>
        <v>#DIV/0!</v>
      </c>
      <c r="U125" s="2" t="e">
        <f t="shared" si="148"/>
        <v>#DIV/0!</v>
      </c>
      <c r="V125" s="2" t="e">
        <f t="shared" si="149"/>
        <v>#DIV/0!</v>
      </c>
      <c r="W125" s="2">
        <f t="shared" si="150"/>
        <v>84.02435614533584</v>
      </c>
      <c r="X125" s="2" t="e">
        <f t="shared" si="151"/>
        <v>#DIV/0!</v>
      </c>
      <c r="Y125" s="2">
        <f t="shared" si="152"/>
        <v>150.58245420470345</v>
      </c>
      <c r="Z125" s="2">
        <f t="shared" si="153"/>
        <v>179.21286292779556</v>
      </c>
      <c r="AA125" s="2">
        <f t="shared" si="154"/>
        <v>72.46113823227132</v>
      </c>
      <c r="AB125" s="2">
        <f t="shared" si="155"/>
        <v>86.23825466384561</v>
      </c>
      <c r="AC125" s="68">
        <f t="shared" si="156"/>
        <v>48.12057195838158</v>
      </c>
      <c r="AD125" s="68">
        <f t="shared" si="157"/>
        <v>0</v>
      </c>
      <c r="AE125" s="68" t="e">
        <f t="shared" si="158"/>
        <v>#DIV/0!</v>
      </c>
      <c r="AF125" s="2">
        <f t="shared" si="158"/>
        <v>165.00880346141645</v>
      </c>
      <c r="AG125" s="2">
        <f t="shared" si="158"/>
        <v>0</v>
      </c>
    </row>
    <row r="126" spans="1:33" ht="15" customHeight="1">
      <c r="A126" s="19"/>
      <c r="B126" s="26" t="s">
        <v>24</v>
      </c>
      <c r="C126" s="9">
        <v>0</v>
      </c>
      <c r="D126" s="9">
        <v>0</v>
      </c>
      <c r="E126" s="2">
        <v>0</v>
      </c>
      <c r="F126" s="2">
        <v>0</v>
      </c>
      <c r="G126" s="2">
        <v>0</v>
      </c>
      <c r="H126" s="2">
        <v>0</v>
      </c>
      <c r="I126" s="44">
        <v>0</v>
      </c>
      <c r="J126" s="44">
        <v>0</v>
      </c>
      <c r="K126" s="44">
        <v>92140.19</v>
      </c>
      <c r="L126" s="44">
        <v>0</v>
      </c>
      <c r="M126" s="44">
        <v>5218.96</v>
      </c>
      <c r="N126" s="44">
        <v>0</v>
      </c>
      <c r="O126" s="89"/>
      <c r="P126" s="2" t="e">
        <f t="shared" si="143"/>
        <v>#DIV/0!</v>
      </c>
      <c r="Q126" s="2" t="e">
        <f t="shared" si="144"/>
        <v>#DIV/0!</v>
      </c>
      <c r="R126" s="2" t="e">
        <f t="shared" si="145"/>
        <v>#DIV/0!</v>
      </c>
      <c r="S126" s="2" t="e">
        <f t="shared" si="146"/>
        <v>#DIV/0!</v>
      </c>
      <c r="T126" s="2" t="e">
        <f t="shared" si="147"/>
        <v>#DIV/0!</v>
      </c>
      <c r="U126" s="2" t="e">
        <f t="shared" si="148"/>
        <v>#DIV/0!</v>
      </c>
      <c r="V126" s="2" t="e">
        <f t="shared" si="149"/>
        <v>#DIV/0!</v>
      </c>
      <c r="W126" s="2" t="e">
        <f t="shared" si="150"/>
        <v>#DIV/0!</v>
      </c>
      <c r="X126" s="2" t="e">
        <f t="shared" si="151"/>
        <v>#DIV/0!</v>
      </c>
      <c r="Y126" s="2" t="e">
        <f t="shared" si="152"/>
        <v>#DIV/0!</v>
      </c>
      <c r="Z126" s="2" t="e">
        <f t="shared" si="153"/>
        <v>#DIV/0!</v>
      </c>
      <c r="AA126" s="2" t="e">
        <f t="shared" si="154"/>
        <v>#DIV/0!</v>
      </c>
      <c r="AB126" s="2" t="e">
        <f t="shared" si="155"/>
        <v>#DIV/0!</v>
      </c>
      <c r="AC126" s="68" t="e">
        <f t="shared" si="156"/>
        <v>#DIV/0!</v>
      </c>
      <c r="AD126" s="68">
        <f t="shared" si="157"/>
        <v>0</v>
      </c>
      <c r="AE126" s="68" t="e">
        <f t="shared" si="158"/>
        <v>#DIV/0!</v>
      </c>
      <c r="AF126" s="2">
        <f t="shared" si="158"/>
        <v>0</v>
      </c>
      <c r="AG126" s="2" t="e">
        <f t="shared" si="158"/>
        <v>#DIV/0!</v>
      </c>
    </row>
    <row r="127" spans="1:33" ht="15" customHeight="1">
      <c r="A127" s="19"/>
      <c r="B127" s="26" t="s">
        <v>25</v>
      </c>
      <c r="C127" s="9">
        <v>0</v>
      </c>
      <c r="D127" s="9">
        <v>0</v>
      </c>
      <c r="E127" s="2">
        <v>0</v>
      </c>
      <c r="F127" s="2">
        <v>0</v>
      </c>
      <c r="G127" s="2">
        <v>0</v>
      </c>
      <c r="H127" s="2">
        <v>593967.84</v>
      </c>
      <c r="I127" s="44">
        <v>621127.91</v>
      </c>
      <c r="J127" s="44">
        <v>717760.33</v>
      </c>
      <c r="K127" s="44">
        <v>836024.38</v>
      </c>
      <c r="L127" s="44">
        <v>961273.47</v>
      </c>
      <c r="M127" s="44">
        <v>1064661.14</v>
      </c>
      <c r="N127" s="44">
        <v>1112743.76</v>
      </c>
      <c r="O127" s="89"/>
      <c r="P127" s="2" t="e">
        <f t="shared" si="143"/>
        <v>#DIV/0!</v>
      </c>
      <c r="Q127" s="2" t="e">
        <f t="shared" si="144"/>
        <v>#DIV/0!</v>
      </c>
      <c r="R127" s="2" t="e">
        <f t="shared" si="145"/>
        <v>#DIV/0!</v>
      </c>
      <c r="S127" s="2" t="e">
        <f t="shared" si="146"/>
        <v>#DIV/0!</v>
      </c>
      <c r="T127" s="2" t="e">
        <f t="shared" si="147"/>
        <v>#DIV/0!</v>
      </c>
      <c r="U127" s="2" t="e">
        <f t="shared" si="148"/>
        <v>#DIV/0!</v>
      </c>
      <c r="V127" s="2" t="e">
        <f t="shared" si="149"/>
        <v>#DIV/0!</v>
      </c>
      <c r="W127" s="2">
        <f t="shared" si="150"/>
        <v>104.57264992663578</v>
      </c>
      <c r="X127" s="2" t="e">
        <f t="shared" si="151"/>
        <v>#DIV/0!</v>
      </c>
      <c r="Y127" s="2">
        <f t="shared" si="152"/>
        <v>120.84161492649163</v>
      </c>
      <c r="Z127" s="2">
        <f t="shared" si="153"/>
        <v>115.55757170853906</v>
      </c>
      <c r="AA127" s="2">
        <f t="shared" si="154"/>
        <v>140.7524656553796</v>
      </c>
      <c r="AB127" s="2">
        <f t="shared" si="155"/>
        <v>134.5977803509103</v>
      </c>
      <c r="AC127" s="68">
        <f t="shared" si="156"/>
        <v>116.47681615393819</v>
      </c>
      <c r="AD127" s="68">
        <f t="shared" si="157"/>
        <v>114.98151166357134</v>
      </c>
      <c r="AE127" s="68">
        <f t="shared" si="158"/>
        <v>110.75528174100133</v>
      </c>
      <c r="AF127" s="2">
        <f t="shared" si="158"/>
        <v>104.51623696906982</v>
      </c>
      <c r="AG127" s="2">
        <f t="shared" si="158"/>
        <v>0</v>
      </c>
    </row>
    <row r="128" spans="1:33" ht="15" customHeight="1" thickBot="1">
      <c r="A128" s="15" t="s">
        <v>80</v>
      </c>
      <c r="B128" s="30" t="s">
        <v>27</v>
      </c>
      <c r="C128" s="35">
        <v>0</v>
      </c>
      <c r="D128" s="35">
        <v>0</v>
      </c>
      <c r="E128" s="25">
        <v>0</v>
      </c>
      <c r="F128" s="25">
        <v>0</v>
      </c>
      <c r="G128" s="25">
        <v>0</v>
      </c>
      <c r="H128" s="25">
        <v>5217.66</v>
      </c>
      <c r="I128" s="45">
        <v>3574.81</v>
      </c>
      <c r="J128" s="45">
        <v>5336.41</v>
      </c>
      <c r="K128" s="45">
        <v>4780.36</v>
      </c>
      <c r="L128" s="45">
        <v>6517.23</v>
      </c>
      <c r="M128" s="45">
        <v>0</v>
      </c>
      <c r="N128" s="45">
        <v>8038.93</v>
      </c>
      <c r="O128" s="90"/>
      <c r="P128" s="25" t="e">
        <f t="shared" si="143"/>
        <v>#DIV/0!</v>
      </c>
      <c r="Q128" s="25" t="e">
        <f t="shared" si="144"/>
        <v>#DIV/0!</v>
      </c>
      <c r="R128" s="25" t="e">
        <f t="shared" si="145"/>
        <v>#DIV/0!</v>
      </c>
      <c r="S128" s="25" t="e">
        <f t="shared" si="146"/>
        <v>#DIV/0!</v>
      </c>
      <c r="T128" s="25" t="e">
        <f t="shared" si="147"/>
        <v>#DIV/0!</v>
      </c>
      <c r="U128" s="25" t="e">
        <f t="shared" si="148"/>
        <v>#DIV/0!</v>
      </c>
      <c r="V128" s="25" t="e">
        <f t="shared" si="149"/>
        <v>#DIV/0!</v>
      </c>
      <c r="W128" s="25">
        <f t="shared" si="150"/>
        <v>68.5136632130112</v>
      </c>
      <c r="X128" s="25" t="e">
        <f t="shared" si="151"/>
        <v>#DIV/0!</v>
      </c>
      <c r="Y128" s="25">
        <f t="shared" si="152"/>
        <v>102.27592445655715</v>
      </c>
      <c r="Z128" s="25">
        <f t="shared" si="153"/>
        <v>149.27814345377797</v>
      </c>
      <c r="AA128" s="25">
        <f t="shared" si="154"/>
        <v>91.61884829597942</v>
      </c>
      <c r="AB128" s="25">
        <f t="shared" si="155"/>
        <v>133.72347061801887</v>
      </c>
      <c r="AC128" s="69">
        <f t="shared" si="156"/>
        <v>89.58007349510251</v>
      </c>
      <c r="AD128" s="69">
        <f t="shared" si="157"/>
        <v>136.33345605770276</v>
      </c>
      <c r="AE128" s="69">
        <f t="shared" si="158"/>
        <v>0</v>
      </c>
      <c r="AF128" s="25" t="e">
        <f t="shared" si="158"/>
        <v>#DIV/0!</v>
      </c>
      <c r="AG128" s="25">
        <f t="shared" si="158"/>
        <v>0</v>
      </c>
    </row>
    <row r="129" spans="1:33" ht="15" customHeight="1" thickBot="1">
      <c r="A129" s="39"/>
      <c r="B129" s="32" t="s">
        <v>10</v>
      </c>
      <c r="C129" s="11">
        <f aca="true" t="shared" si="159" ref="C129:H129">SUM(C117:C128)</f>
        <v>0</v>
      </c>
      <c r="D129" s="11">
        <f t="shared" si="159"/>
        <v>0</v>
      </c>
      <c r="E129" s="11">
        <f t="shared" si="159"/>
        <v>0</v>
      </c>
      <c r="F129" s="11">
        <f t="shared" si="159"/>
        <v>0</v>
      </c>
      <c r="G129" s="11">
        <f t="shared" si="159"/>
        <v>0</v>
      </c>
      <c r="H129" s="11">
        <f t="shared" si="159"/>
        <v>1778393.6900000002</v>
      </c>
      <c r="I129" s="48">
        <f aca="true" t="shared" si="160" ref="I129:O129">SUM(I117:I128)</f>
        <v>2673103.33</v>
      </c>
      <c r="J129" s="48">
        <f t="shared" si="160"/>
        <v>2834288.58</v>
      </c>
      <c r="K129" s="48">
        <f t="shared" si="160"/>
        <v>3223743.73</v>
      </c>
      <c r="L129" s="48">
        <f t="shared" si="160"/>
        <v>4014939.1599999997</v>
      </c>
      <c r="M129" s="48">
        <f t="shared" si="160"/>
        <v>4478080.71</v>
      </c>
      <c r="N129" s="48">
        <f t="shared" si="160"/>
        <v>4806932.5</v>
      </c>
      <c r="O129" s="92">
        <f t="shared" si="160"/>
        <v>2853021.4400000004</v>
      </c>
      <c r="P129" s="11" t="e">
        <f t="shared" si="143"/>
        <v>#DIV/0!</v>
      </c>
      <c r="Q129" s="11" t="e">
        <f t="shared" si="144"/>
        <v>#DIV/0!</v>
      </c>
      <c r="R129" s="11" t="e">
        <f t="shared" si="145"/>
        <v>#DIV/0!</v>
      </c>
      <c r="S129" s="11" t="e">
        <f t="shared" si="146"/>
        <v>#DIV/0!</v>
      </c>
      <c r="T129" s="11" t="e">
        <f t="shared" si="147"/>
        <v>#DIV/0!</v>
      </c>
      <c r="U129" s="11" t="e">
        <f t="shared" si="148"/>
        <v>#DIV/0!</v>
      </c>
      <c r="V129" s="11" t="e">
        <f t="shared" si="149"/>
        <v>#DIV/0!</v>
      </c>
      <c r="W129" s="11">
        <f t="shared" si="150"/>
        <v>150.30998732344804</v>
      </c>
      <c r="X129" s="11" t="e">
        <f t="shared" si="151"/>
        <v>#DIV/0!</v>
      </c>
      <c r="Y129" s="11">
        <f t="shared" si="152"/>
        <v>159.37351757022932</v>
      </c>
      <c r="Z129" s="65">
        <f t="shared" si="153"/>
        <v>106.0298922301668</v>
      </c>
      <c r="AA129" s="65">
        <f t="shared" si="154"/>
        <v>181.27278274362297</v>
      </c>
      <c r="AB129" s="11">
        <f t="shared" si="155"/>
        <v>120.5992934811091</v>
      </c>
      <c r="AC129" s="71">
        <f t="shared" si="156"/>
        <v>113.74084321364339</v>
      </c>
      <c r="AD129" s="71">
        <f t="shared" si="157"/>
        <v>124.54275203817147</v>
      </c>
      <c r="AE129" s="83">
        <f t="shared" si="158"/>
        <v>111.5354562433768</v>
      </c>
      <c r="AF129" s="104">
        <f t="shared" si="158"/>
        <v>107.34358782917069</v>
      </c>
      <c r="AG129" s="105">
        <f t="shared" si="158"/>
        <v>59.35222597779354</v>
      </c>
    </row>
    <row r="130" spans="1:33" ht="15" customHeight="1">
      <c r="A130" s="37"/>
      <c r="B130" s="38"/>
      <c r="C130" s="20"/>
      <c r="D130" s="20"/>
      <c r="E130" s="20"/>
      <c r="F130" s="20"/>
      <c r="G130" s="20"/>
      <c r="H130" s="20"/>
      <c r="I130" s="51"/>
      <c r="J130" s="51"/>
      <c r="K130" s="51"/>
      <c r="L130" s="51"/>
      <c r="M130" s="51"/>
      <c r="N130" s="51"/>
      <c r="O130" s="96"/>
      <c r="P130" s="20"/>
      <c r="Q130" s="20"/>
      <c r="R130" s="20"/>
      <c r="S130" s="20"/>
      <c r="T130" s="20"/>
      <c r="U130" s="12"/>
      <c r="V130" s="12"/>
      <c r="W130" s="12"/>
      <c r="X130" s="12"/>
      <c r="Y130" s="12"/>
      <c r="Z130" s="12"/>
      <c r="AA130" s="12"/>
      <c r="AB130" s="12"/>
      <c r="AC130" s="67"/>
      <c r="AD130" s="67"/>
      <c r="AE130" s="82"/>
      <c r="AF130" s="103"/>
      <c r="AG130" s="12"/>
    </row>
    <row r="131" spans="1:33" ht="15" customHeight="1">
      <c r="A131" s="18" t="s">
        <v>51</v>
      </c>
      <c r="B131" s="26" t="s">
        <v>3</v>
      </c>
      <c r="C131" s="9">
        <v>0</v>
      </c>
      <c r="D131" s="9">
        <v>0</v>
      </c>
      <c r="E131" s="2">
        <v>0</v>
      </c>
      <c r="F131" s="2">
        <v>0</v>
      </c>
      <c r="G131" s="2">
        <v>0</v>
      </c>
      <c r="H131" s="2">
        <v>0</v>
      </c>
      <c r="I131" s="44">
        <v>281869.69</v>
      </c>
      <c r="J131" s="44">
        <v>566546.16</v>
      </c>
      <c r="K131" s="44">
        <v>485223.68</v>
      </c>
      <c r="L131" s="44">
        <v>1150915.76</v>
      </c>
      <c r="M131" s="44">
        <v>287811.8</v>
      </c>
      <c r="N131" s="44">
        <v>339377.35</v>
      </c>
      <c r="O131" s="89">
        <v>486409.72</v>
      </c>
      <c r="P131" s="2" t="e">
        <f aca="true" t="shared" si="161" ref="P131:P143">SUM(H131/C131*100)</f>
        <v>#DIV/0!</v>
      </c>
      <c r="Q131" s="2" t="e">
        <f aca="true" t="shared" si="162" ref="Q131:Q143">SUM(H131/D131*100)</f>
        <v>#DIV/0!</v>
      </c>
      <c r="R131" s="2" t="e">
        <f aca="true" t="shared" si="163" ref="R131:R143">SUM(H131/E131*100)</f>
        <v>#DIV/0!</v>
      </c>
      <c r="S131" s="2" t="e">
        <f aca="true" t="shared" si="164" ref="S131:S143">SUM(H131/F131*100)</f>
        <v>#DIV/0!</v>
      </c>
      <c r="T131" s="2" t="e">
        <f aca="true" t="shared" si="165" ref="T131:T143">SUM(H131/G131*100)</f>
        <v>#DIV/0!</v>
      </c>
      <c r="U131" s="2" t="e">
        <f aca="true" t="shared" si="166" ref="U131:U143">SUM(I131/F131*100)</f>
        <v>#DIV/0!</v>
      </c>
      <c r="V131" s="2" t="e">
        <f aca="true" t="shared" si="167" ref="V131:V143">SUM(I131/G131*100)</f>
        <v>#DIV/0!</v>
      </c>
      <c r="W131" s="2" t="e">
        <f aca="true" t="shared" si="168" ref="W131:W143">SUM(I131/H131*100)</f>
        <v>#DIV/0!</v>
      </c>
      <c r="X131" s="2" t="e">
        <f aca="true" t="shared" si="169" ref="X131:X143">SUM(J131/G131*100)</f>
        <v>#DIV/0!</v>
      </c>
      <c r="Y131" s="2" t="e">
        <f aca="true" t="shared" si="170" ref="Y131:Y143">SUM(J131/H131*100)</f>
        <v>#DIV/0!</v>
      </c>
      <c r="Z131" s="2">
        <f aca="true" t="shared" si="171" ref="Z131:Z143">SUM(J131/I131*100)</f>
        <v>200.99577219530062</v>
      </c>
      <c r="AA131" s="2" t="e">
        <f aca="true" t="shared" si="172" ref="AA131:AA143">SUM(K131/H131*100)</f>
        <v>#DIV/0!</v>
      </c>
      <c r="AB131" s="2">
        <f aca="true" t="shared" si="173" ref="AB131:AB143">SUM(K131/I131*100)</f>
        <v>172.14468146610585</v>
      </c>
      <c r="AC131" s="68">
        <f aca="true" t="shared" si="174" ref="AC131:AC143">SUM(K131/J131*100)</f>
        <v>85.64592159622086</v>
      </c>
      <c r="AD131" s="68">
        <f aca="true" t="shared" si="175" ref="AD131:AD143">SUM(L131/K131*100)</f>
        <v>237.1928262033708</v>
      </c>
      <c r="AE131" s="68">
        <f aca="true" t="shared" si="176" ref="AE131:AG145">SUM(M131/L131*100)</f>
        <v>25.007199484348007</v>
      </c>
      <c r="AF131" s="2">
        <f t="shared" si="176"/>
        <v>117.916412739158</v>
      </c>
      <c r="AG131" s="2">
        <f t="shared" si="158"/>
        <v>143.32415525078503</v>
      </c>
    </row>
    <row r="132" spans="1:33" ht="15" customHeight="1">
      <c r="A132" s="22"/>
      <c r="B132" s="26" t="s">
        <v>4</v>
      </c>
      <c r="C132" s="9">
        <v>0</v>
      </c>
      <c r="D132" s="9">
        <v>0</v>
      </c>
      <c r="E132" s="2">
        <v>0</v>
      </c>
      <c r="F132" s="2">
        <v>0</v>
      </c>
      <c r="G132" s="2">
        <v>0</v>
      </c>
      <c r="H132" s="2">
        <v>0</v>
      </c>
      <c r="I132" s="44">
        <v>6460386.18</v>
      </c>
      <c r="J132" s="44">
        <v>4864022.06</v>
      </c>
      <c r="K132" s="44">
        <v>4938954.57</v>
      </c>
      <c r="L132" s="44">
        <v>1800812.82</v>
      </c>
      <c r="M132" s="44">
        <v>6307214.53</v>
      </c>
      <c r="N132" s="44">
        <v>8740431.7</v>
      </c>
      <c r="O132" s="89">
        <v>9410394.29</v>
      </c>
      <c r="P132" s="2" t="e">
        <f t="shared" si="161"/>
        <v>#DIV/0!</v>
      </c>
      <c r="Q132" s="2" t="e">
        <f t="shared" si="162"/>
        <v>#DIV/0!</v>
      </c>
      <c r="R132" s="2" t="e">
        <f t="shared" si="163"/>
        <v>#DIV/0!</v>
      </c>
      <c r="S132" s="2" t="e">
        <f t="shared" si="164"/>
        <v>#DIV/0!</v>
      </c>
      <c r="T132" s="2" t="e">
        <f t="shared" si="165"/>
        <v>#DIV/0!</v>
      </c>
      <c r="U132" s="2" t="e">
        <f t="shared" si="166"/>
        <v>#DIV/0!</v>
      </c>
      <c r="V132" s="2" t="e">
        <f t="shared" si="167"/>
        <v>#DIV/0!</v>
      </c>
      <c r="W132" s="2" t="e">
        <f t="shared" si="168"/>
        <v>#DIV/0!</v>
      </c>
      <c r="X132" s="2" t="e">
        <f t="shared" si="169"/>
        <v>#DIV/0!</v>
      </c>
      <c r="Y132" s="2" t="e">
        <f t="shared" si="170"/>
        <v>#DIV/0!</v>
      </c>
      <c r="Z132" s="2">
        <f t="shared" si="171"/>
        <v>75.28995828543488</v>
      </c>
      <c r="AA132" s="2" t="e">
        <f t="shared" si="172"/>
        <v>#DIV/0!</v>
      </c>
      <c r="AB132" s="2">
        <f t="shared" si="173"/>
        <v>76.44983492302624</v>
      </c>
      <c r="AC132" s="68">
        <f t="shared" si="174"/>
        <v>101.54054626142054</v>
      </c>
      <c r="AD132" s="68">
        <f t="shared" si="175"/>
        <v>36.46141697553618</v>
      </c>
      <c r="AE132" s="68">
        <f t="shared" si="176"/>
        <v>350.24264931654585</v>
      </c>
      <c r="AF132" s="2">
        <f t="shared" si="176"/>
        <v>138.57831628251273</v>
      </c>
      <c r="AG132" s="2">
        <f t="shared" si="158"/>
        <v>107.6650972514321</v>
      </c>
    </row>
    <row r="133" spans="1:33" ht="15" customHeight="1">
      <c r="A133" s="5" t="s">
        <v>73</v>
      </c>
      <c r="B133" s="26" t="s">
        <v>5</v>
      </c>
      <c r="C133" s="9">
        <v>0</v>
      </c>
      <c r="D133" s="9">
        <v>0</v>
      </c>
      <c r="E133" s="2">
        <v>0</v>
      </c>
      <c r="F133" s="2">
        <v>0</v>
      </c>
      <c r="G133" s="2">
        <v>0</v>
      </c>
      <c r="H133" s="2">
        <v>0</v>
      </c>
      <c r="I133" s="44">
        <v>338042.81</v>
      </c>
      <c r="J133" s="44">
        <v>583510.58</v>
      </c>
      <c r="K133" s="44">
        <v>243525.65</v>
      </c>
      <c r="L133" s="44">
        <v>19534.4</v>
      </c>
      <c r="M133" s="44">
        <v>120317.17</v>
      </c>
      <c r="N133" s="44">
        <v>92005.03</v>
      </c>
      <c r="O133" s="89">
        <v>173943.61</v>
      </c>
      <c r="P133" s="2" t="e">
        <f t="shared" si="161"/>
        <v>#DIV/0!</v>
      </c>
      <c r="Q133" s="2" t="e">
        <f t="shared" si="162"/>
        <v>#DIV/0!</v>
      </c>
      <c r="R133" s="2" t="e">
        <f t="shared" si="163"/>
        <v>#DIV/0!</v>
      </c>
      <c r="S133" s="2" t="e">
        <f t="shared" si="164"/>
        <v>#DIV/0!</v>
      </c>
      <c r="T133" s="2" t="e">
        <f t="shared" si="165"/>
        <v>#DIV/0!</v>
      </c>
      <c r="U133" s="2" t="e">
        <f t="shared" si="166"/>
        <v>#DIV/0!</v>
      </c>
      <c r="V133" s="2" t="e">
        <f t="shared" si="167"/>
        <v>#DIV/0!</v>
      </c>
      <c r="W133" s="2" t="e">
        <f t="shared" si="168"/>
        <v>#DIV/0!</v>
      </c>
      <c r="X133" s="2" t="e">
        <f t="shared" si="169"/>
        <v>#DIV/0!</v>
      </c>
      <c r="Y133" s="2" t="e">
        <f t="shared" si="170"/>
        <v>#DIV/0!</v>
      </c>
      <c r="Z133" s="2">
        <f t="shared" si="171"/>
        <v>172.61440348339312</v>
      </c>
      <c r="AA133" s="2" t="e">
        <f t="shared" si="172"/>
        <v>#DIV/0!</v>
      </c>
      <c r="AB133" s="2">
        <f t="shared" si="173"/>
        <v>72.03988453415117</v>
      </c>
      <c r="AC133" s="68">
        <f t="shared" si="174"/>
        <v>41.734573176033926</v>
      </c>
      <c r="AD133" s="68">
        <f t="shared" si="175"/>
        <v>8.02149588759952</v>
      </c>
      <c r="AE133" s="68">
        <f t="shared" si="176"/>
        <v>615.9245740846916</v>
      </c>
      <c r="AF133" s="2">
        <f t="shared" si="176"/>
        <v>76.46874506772392</v>
      </c>
      <c r="AG133" s="2">
        <f t="shared" si="176"/>
        <v>189.05880471969846</v>
      </c>
    </row>
    <row r="134" spans="1:33" ht="15" customHeight="1">
      <c r="A134" s="86" t="s">
        <v>90</v>
      </c>
      <c r="B134" s="26" t="s">
        <v>9</v>
      </c>
      <c r="C134" s="9">
        <v>0</v>
      </c>
      <c r="D134" s="9">
        <v>0</v>
      </c>
      <c r="E134" s="2">
        <v>0</v>
      </c>
      <c r="F134" s="2">
        <v>0</v>
      </c>
      <c r="G134" s="2">
        <v>0</v>
      </c>
      <c r="H134" s="2">
        <v>103679.71</v>
      </c>
      <c r="I134" s="44">
        <v>191258.37</v>
      </c>
      <c r="J134" s="44">
        <v>274825.73</v>
      </c>
      <c r="K134" s="44">
        <v>50485.55</v>
      </c>
      <c r="L134" s="44">
        <v>17613.27</v>
      </c>
      <c r="M134" s="44">
        <v>104346.77</v>
      </c>
      <c r="N134" s="44">
        <v>284564.1</v>
      </c>
      <c r="O134" s="89">
        <v>21218.86</v>
      </c>
      <c r="P134" s="2" t="e">
        <f t="shared" si="161"/>
        <v>#DIV/0!</v>
      </c>
      <c r="Q134" s="2" t="e">
        <f t="shared" si="162"/>
        <v>#DIV/0!</v>
      </c>
      <c r="R134" s="2" t="e">
        <f t="shared" si="163"/>
        <v>#DIV/0!</v>
      </c>
      <c r="S134" s="2" t="e">
        <f t="shared" si="164"/>
        <v>#DIV/0!</v>
      </c>
      <c r="T134" s="2" t="e">
        <f t="shared" si="165"/>
        <v>#DIV/0!</v>
      </c>
      <c r="U134" s="2" t="e">
        <f t="shared" si="166"/>
        <v>#DIV/0!</v>
      </c>
      <c r="V134" s="2" t="e">
        <f t="shared" si="167"/>
        <v>#DIV/0!</v>
      </c>
      <c r="W134" s="2">
        <f t="shared" si="168"/>
        <v>184.47039444844125</v>
      </c>
      <c r="X134" s="2" t="e">
        <f t="shared" si="169"/>
        <v>#DIV/0!</v>
      </c>
      <c r="Y134" s="2">
        <f t="shared" si="170"/>
        <v>265.07185446409903</v>
      </c>
      <c r="Z134" s="2">
        <f t="shared" si="171"/>
        <v>143.69343940346243</v>
      </c>
      <c r="AA134" s="2">
        <f t="shared" si="172"/>
        <v>48.69376081395289</v>
      </c>
      <c r="AB134" s="2">
        <f t="shared" si="173"/>
        <v>26.396517966769245</v>
      </c>
      <c r="AC134" s="68">
        <f t="shared" si="174"/>
        <v>18.370023068800727</v>
      </c>
      <c r="AD134" s="68">
        <f t="shared" si="175"/>
        <v>34.88774510726336</v>
      </c>
      <c r="AE134" s="68">
        <f t="shared" si="176"/>
        <v>592.4326942129428</v>
      </c>
      <c r="AF134" s="2">
        <f t="shared" si="176"/>
        <v>272.71002255268655</v>
      </c>
      <c r="AG134" s="2">
        <f t="shared" si="176"/>
        <v>7.456618737219488</v>
      </c>
    </row>
    <row r="135" spans="1:33" ht="15" customHeight="1">
      <c r="A135" s="19"/>
      <c r="B135" s="26" t="s">
        <v>12</v>
      </c>
      <c r="C135" s="9">
        <v>0</v>
      </c>
      <c r="D135" s="9">
        <v>0</v>
      </c>
      <c r="E135" s="2">
        <v>0</v>
      </c>
      <c r="F135" s="2">
        <v>0</v>
      </c>
      <c r="G135" s="2">
        <v>0</v>
      </c>
      <c r="H135" s="2">
        <v>7756147.83</v>
      </c>
      <c r="I135" s="44">
        <v>2142504.38</v>
      </c>
      <c r="J135" s="44">
        <v>4461402.92</v>
      </c>
      <c r="K135" s="44">
        <v>2286764.64</v>
      </c>
      <c r="L135" s="44">
        <v>2114412.64</v>
      </c>
      <c r="M135" s="44">
        <v>7377500.35</v>
      </c>
      <c r="N135" s="44">
        <v>8851075.79</v>
      </c>
      <c r="O135" s="89">
        <v>1963487.61</v>
      </c>
      <c r="P135" s="2" t="e">
        <f t="shared" si="161"/>
        <v>#DIV/0!</v>
      </c>
      <c r="Q135" s="2" t="e">
        <f t="shared" si="162"/>
        <v>#DIV/0!</v>
      </c>
      <c r="R135" s="2" t="e">
        <f t="shared" si="163"/>
        <v>#DIV/0!</v>
      </c>
      <c r="S135" s="2" t="e">
        <f t="shared" si="164"/>
        <v>#DIV/0!</v>
      </c>
      <c r="T135" s="2" t="e">
        <f t="shared" si="165"/>
        <v>#DIV/0!</v>
      </c>
      <c r="U135" s="2" t="e">
        <f t="shared" si="166"/>
        <v>#DIV/0!</v>
      </c>
      <c r="V135" s="2" t="e">
        <f t="shared" si="167"/>
        <v>#DIV/0!</v>
      </c>
      <c r="W135" s="2">
        <f t="shared" si="168"/>
        <v>27.623305111759322</v>
      </c>
      <c r="X135" s="2" t="e">
        <f t="shared" si="169"/>
        <v>#DIV/0!</v>
      </c>
      <c r="Y135" s="2">
        <f t="shared" si="170"/>
        <v>57.52085981063617</v>
      </c>
      <c r="Z135" s="2">
        <f t="shared" si="171"/>
        <v>208.2330828187152</v>
      </c>
      <c r="AA135" s="2">
        <f t="shared" si="172"/>
        <v>29.483252384063963</v>
      </c>
      <c r="AB135" s="2">
        <f t="shared" si="173"/>
        <v>106.73325391288115</v>
      </c>
      <c r="AC135" s="68">
        <f t="shared" si="174"/>
        <v>51.256626693560335</v>
      </c>
      <c r="AD135" s="68">
        <f t="shared" si="175"/>
        <v>92.46306344845352</v>
      </c>
      <c r="AE135" s="68">
        <f t="shared" si="176"/>
        <v>348.9148811558372</v>
      </c>
      <c r="AF135" s="2">
        <f t="shared" si="176"/>
        <v>119.97391216660532</v>
      </c>
      <c r="AG135" s="2">
        <f t="shared" si="176"/>
        <v>22.183604079160194</v>
      </c>
    </row>
    <row r="136" spans="1:33" ht="15" customHeight="1">
      <c r="A136" s="86" t="s">
        <v>81</v>
      </c>
      <c r="B136" s="26" t="s">
        <v>20</v>
      </c>
      <c r="C136" s="14">
        <v>0</v>
      </c>
      <c r="D136" s="9">
        <v>0</v>
      </c>
      <c r="E136" s="2">
        <v>0</v>
      </c>
      <c r="F136" s="2">
        <v>0</v>
      </c>
      <c r="G136" s="2">
        <v>0</v>
      </c>
      <c r="H136" s="2">
        <v>130032.05</v>
      </c>
      <c r="I136" s="44">
        <v>324277.94</v>
      </c>
      <c r="J136" s="44">
        <v>490795.99</v>
      </c>
      <c r="K136" s="44">
        <v>86117.49</v>
      </c>
      <c r="L136" s="44">
        <v>237281.09</v>
      </c>
      <c r="M136" s="44">
        <v>109965.2</v>
      </c>
      <c r="N136" s="44">
        <v>73990.89</v>
      </c>
      <c r="O136" s="89"/>
      <c r="P136" s="2" t="e">
        <f t="shared" si="161"/>
        <v>#DIV/0!</v>
      </c>
      <c r="Q136" s="2" t="e">
        <f t="shared" si="162"/>
        <v>#DIV/0!</v>
      </c>
      <c r="R136" s="2" t="e">
        <f t="shared" si="163"/>
        <v>#DIV/0!</v>
      </c>
      <c r="S136" s="2" t="e">
        <f t="shared" si="164"/>
        <v>#DIV/0!</v>
      </c>
      <c r="T136" s="2" t="e">
        <f t="shared" si="165"/>
        <v>#DIV/0!</v>
      </c>
      <c r="U136" s="2" t="e">
        <f t="shared" si="166"/>
        <v>#DIV/0!</v>
      </c>
      <c r="V136" s="2" t="e">
        <f t="shared" si="167"/>
        <v>#DIV/0!</v>
      </c>
      <c r="W136" s="2">
        <f t="shared" si="168"/>
        <v>249.38308670823847</v>
      </c>
      <c r="X136" s="2" t="e">
        <f t="shared" si="169"/>
        <v>#DIV/0!</v>
      </c>
      <c r="Y136" s="2">
        <f t="shared" si="170"/>
        <v>377.4423228734762</v>
      </c>
      <c r="Z136" s="2">
        <f t="shared" si="171"/>
        <v>151.35040946664458</v>
      </c>
      <c r="AA136" s="2">
        <f t="shared" si="172"/>
        <v>66.22789535349169</v>
      </c>
      <c r="AB136" s="2">
        <f t="shared" si="173"/>
        <v>26.55669084366331</v>
      </c>
      <c r="AC136" s="68">
        <f t="shared" si="174"/>
        <v>17.546494216466602</v>
      </c>
      <c r="AD136" s="68">
        <f t="shared" si="175"/>
        <v>275.53182286199933</v>
      </c>
      <c r="AE136" s="68">
        <f t="shared" si="176"/>
        <v>46.343853191166644</v>
      </c>
      <c r="AF136" s="2">
        <f t="shared" si="176"/>
        <v>67.2857322134639</v>
      </c>
      <c r="AG136" s="2">
        <f t="shared" si="176"/>
        <v>0</v>
      </c>
    </row>
    <row r="137" spans="1:33" ht="15" customHeight="1">
      <c r="A137" s="21"/>
      <c r="B137" s="26" t="s">
        <v>21</v>
      </c>
      <c r="C137" s="14">
        <v>0</v>
      </c>
      <c r="D137" s="9">
        <v>0</v>
      </c>
      <c r="E137" s="2">
        <v>0</v>
      </c>
      <c r="F137" s="2">
        <v>0</v>
      </c>
      <c r="G137" s="2">
        <v>0</v>
      </c>
      <c r="H137" s="2">
        <v>221947.14</v>
      </c>
      <c r="I137" s="44">
        <v>104928.88</v>
      </c>
      <c r="J137" s="44">
        <v>199833.78</v>
      </c>
      <c r="K137" s="44">
        <v>177021.35</v>
      </c>
      <c r="L137" s="44">
        <v>597216.87</v>
      </c>
      <c r="M137" s="44">
        <v>114407.95</v>
      </c>
      <c r="N137" s="44">
        <v>93319.22</v>
      </c>
      <c r="O137" s="89"/>
      <c r="P137" s="2" t="e">
        <f t="shared" si="161"/>
        <v>#DIV/0!</v>
      </c>
      <c r="Q137" s="2" t="e">
        <f t="shared" si="162"/>
        <v>#DIV/0!</v>
      </c>
      <c r="R137" s="2" t="e">
        <f t="shared" si="163"/>
        <v>#DIV/0!</v>
      </c>
      <c r="S137" s="2" t="e">
        <f t="shared" si="164"/>
        <v>#DIV/0!</v>
      </c>
      <c r="T137" s="2" t="e">
        <f t="shared" si="165"/>
        <v>#DIV/0!</v>
      </c>
      <c r="U137" s="2" t="e">
        <f t="shared" si="166"/>
        <v>#DIV/0!</v>
      </c>
      <c r="V137" s="2" t="e">
        <f t="shared" si="167"/>
        <v>#DIV/0!</v>
      </c>
      <c r="W137" s="2">
        <f t="shared" si="168"/>
        <v>47.27651818356389</v>
      </c>
      <c r="X137" s="2" t="e">
        <f t="shared" si="169"/>
        <v>#DIV/0!</v>
      </c>
      <c r="Y137" s="2">
        <f t="shared" si="170"/>
        <v>90.03665467372095</v>
      </c>
      <c r="Z137" s="2">
        <f t="shared" si="171"/>
        <v>190.44688173551455</v>
      </c>
      <c r="AA137" s="2">
        <f t="shared" si="172"/>
        <v>79.75833795380287</v>
      </c>
      <c r="AB137" s="2">
        <f t="shared" si="173"/>
        <v>168.7060321238538</v>
      </c>
      <c r="AC137" s="68">
        <f t="shared" si="174"/>
        <v>88.5842974095771</v>
      </c>
      <c r="AD137" s="68">
        <f t="shared" si="175"/>
        <v>337.3699669559632</v>
      </c>
      <c r="AE137" s="68">
        <f t="shared" si="176"/>
        <v>19.156851681031718</v>
      </c>
      <c r="AF137" s="2">
        <f t="shared" si="176"/>
        <v>81.56707641383314</v>
      </c>
      <c r="AG137" s="2">
        <f t="shared" si="176"/>
        <v>0</v>
      </c>
    </row>
    <row r="138" spans="1:33" ht="15" customHeight="1">
      <c r="A138" s="7" t="s">
        <v>75</v>
      </c>
      <c r="B138" s="26" t="s">
        <v>22</v>
      </c>
      <c r="C138" s="9">
        <v>0</v>
      </c>
      <c r="D138" s="9">
        <v>0</v>
      </c>
      <c r="E138" s="2">
        <v>0</v>
      </c>
      <c r="F138" s="2">
        <v>0</v>
      </c>
      <c r="G138" s="2">
        <v>0</v>
      </c>
      <c r="H138" s="2">
        <v>7313895.22</v>
      </c>
      <c r="I138" s="44">
        <v>3638570.66</v>
      </c>
      <c r="J138" s="44">
        <v>3993899.94</v>
      </c>
      <c r="K138" s="44">
        <v>3215007.54</v>
      </c>
      <c r="L138" s="44">
        <v>5407912.07</v>
      </c>
      <c r="M138" s="44">
        <v>7152930.44</v>
      </c>
      <c r="N138" s="44">
        <v>9145486.29</v>
      </c>
      <c r="O138" s="89"/>
      <c r="P138" s="2" t="e">
        <f t="shared" si="161"/>
        <v>#DIV/0!</v>
      </c>
      <c r="Q138" s="2" t="e">
        <f t="shared" si="162"/>
        <v>#DIV/0!</v>
      </c>
      <c r="R138" s="2" t="e">
        <f t="shared" si="163"/>
        <v>#DIV/0!</v>
      </c>
      <c r="S138" s="2" t="e">
        <f t="shared" si="164"/>
        <v>#DIV/0!</v>
      </c>
      <c r="T138" s="2" t="e">
        <f t="shared" si="165"/>
        <v>#DIV/0!</v>
      </c>
      <c r="U138" s="2" t="e">
        <f t="shared" si="166"/>
        <v>#DIV/0!</v>
      </c>
      <c r="V138" s="2" t="e">
        <f t="shared" si="167"/>
        <v>#DIV/0!</v>
      </c>
      <c r="W138" s="2">
        <f t="shared" si="168"/>
        <v>49.748739222435844</v>
      </c>
      <c r="X138" s="2" t="e">
        <f t="shared" si="169"/>
        <v>#DIV/0!</v>
      </c>
      <c r="Y138" s="2">
        <f t="shared" si="170"/>
        <v>54.60701609559017</v>
      </c>
      <c r="Z138" s="2">
        <f t="shared" si="171"/>
        <v>109.765628132669</v>
      </c>
      <c r="AA138" s="2">
        <f t="shared" si="172"/>
        <v>43.95752801063508</v>
      </c>
      <c r="AB138" s="2">
        <f t="shared" si="173"/>
        <v>88.35907944137602</v>
      </c>
      <c r="AC138" s="68">
        <f t="shared" si="174"/>
        <v>80.49794907981595</v>
      </c>
      <c r="AD138" s="68">
        <f t="shared" si="175"/>
        <v>168.208379069618</v>
      </c>
      <c r="AE138" s="68">
        <f t="shared" si="176"/>
        <v>132.26787616759458</v>
      </c>
      <c r="AF138" s="2">
        <f t="shared" si="176"/>
        <v>127.856496952038</v>
      </c>
      <c r="AG138" s="2">
        <f t="shared" si="176"/>
        <v>0</v>
      </c>
    </row>
    <row r="139" spans="1:33" ht="15" customHeight="1">
      <c r="A139" s="85" t="s">
        <v>76</v>
      </c>
      <c r="B139" s="26" t="s">
        <v>23</v>
      </c>
      <c r="C139" s="9">
        <v>0</v>
      </c>
      <c r="D139" s="9">
        <v>0</v>
      </c>
      <c r="E139" s="2">
        <v>0</v>
      </c>
      <c r="F139" s="2">
        <v>0</v>
      </c>
      <c r="G139" s="2">
        <v>0</v>
      </c>
      <c r="H139" s="2">
        <v>193343.07</v>
      </c>
      <c r="I139" s="44">
        <v>134215.1</v>
      </c>
      <c r="J139" s="44">
        <v>353597.75</v>
      </c>
      <c r="K139" s="44">
        <v>267813.58</v>
      </c>
      <c r="L139" s="44">
        <v>262714.38</v>
      </c>
      <c r="M139" s="44">
        <v>832533.56</v>
      </c>
      <c r="N139" s="44">
        <v>227917.64</v>
      </c>
      <c r="O139" s="89"/>
      <c r="P139" s="2" t="e">
        <f t="shared" si="161"/>
        <v>#DIV/0!</v>
      </c>
      <c r="Q139" s="2" t="e">
        <f t="shared" si="162"/>
        <v>#DIV/0!</v>
      </c>
      <c r="R139" s="2" t="e">
        <f t="shared" si="163"/>
        <v>#DIV/0!</v>
      </c>
      <c r="S139" s="2" t="e">
        <f t="shared" si="164"/>
        <v>#DIV/0!</v>
      </c>
      <c r="T139" s="2" t="e">
        <f t="shared" si="165"/>
        <v>#DIV/0!</v>
      </c>
      <c r="U139" s="2" t="e">
        <f t="shared" si="166"/>
        <v>#DIV/0!</v>
      </c>
      <c r="V139" s="2" t="e">
        <f t="shared" si="167"/>
        <v>#DIV/0!</v>
      </c>
      <c r="W139" s="2">
        <f t="shared" si="168"/>
        <v>69.41810740876309</v>
      </c>
      <c r="X139" s="2" t="e">
        <f t="shared" si="169"/>
        <v>#DIV/0!</v>
      </c>
      <c r="Y139" s="2">
        <f t="shared" si="170"/>
        <v>182.88617740475516</v>
      </c>
      <c r="Z139" s="2">
        <f t="shared" si="171"/>
        <v>263.4560120284528</v>
      </c>
      <c r="AA139" s="2">
        <f t="shared" si="172"/>
        <v>138.51728949995467</v>
      </c>
      <c r="AB139" s="2">
        <f t="shared" si="173"/>
        <v>199.54057330359998</v>
      </c>
      <c r="AC139" s="68">
        <f t="shared" si="174"/>
        <v>75.73961655581802</v>
      </c>
      <c r="AD139" s="68">
        <f t="shared" si="175"/>
        <v>98.09598900847372</v>
      </c>
      <c r="AE139" s="68">
        <f t="shared" si="176"/>
        <v>316.89683678525705</v>
      </c>
      <c r="AF139" s="2">
        <f t="shared" si="176"/>
        <v>27.376390688682868</v>
      </c>
      <c r="AG139" s="2">
        <f t="shared" si="176"/>
        <v>0</v>
      </c>
    </row>
    <row r="140" spans="1:33" ht="15" customHeight="1">
      <c r="A140" s="56"/>
      <c r="B140" s="26" t="s">
        <v>24</v>
      </c>
      <c r="C140" s="9">
        <v>0</v>
      </c>
      <c r="D140" s="9">
        <v>0</v>
      </c>
      <c r="E140" s="2">
        <v>0</v>
      </c>
      <c r="F140" s="2">
        <v>0</v>
      </c>
      <c r="G140" s="2">
        <v>0</v>
      </c>
      <c r="H140" s="2">
        <v>82150.27</v>
      </c>
      <c r="I140" s="44">
        <v>395655.35</v>
      </c>
      <c r="J140" s="44">
        <v>205675.42</v>
      </c>
      <c r="K140" s="44">
        <v>981407.59</v>
      </c>
      <c r="L140" s="44">
        <v>228349.2</v>
      </c>
      <c r="M140" s="44">
        <v>96668.58</v>
      </c>
      <c r="N140" s="44">
        <v>112076.91</v>
      </c>
      <c r="O140" s="89"/>
      <c r="P140" s="2" t="e">
        <f t="shared" si="161"/>
        <v>#DIV/0!</v>
      </c>
      <c r="Q140" s="2" t="e">
        <f t="shared" si="162"/>
        <v>#DIV/0!</v>
      </c>
      <c r="R140" s="2" t="e">
        <f t="shared" si="163"/>
        <v>#DIV/0!</v>
      </c>
      <c r="S140" s="2" t="e">
        <f t="shared" si="164"/>
        <v>#DIV/0!</v>
      </c>
      <c r="T140" s="2" t="e">
        <f t="shared" si="165"/>
        <v>#DIV/0!</v>
      </c>
      <c r="U140" s="2" t="e">
        <f t="shared" si="166"/>
        <v>#DIV/0!</v>
      </c>
      <c r="V140" s="2" t="e">
        <f t="shared" si="167"/>
        <v>#DIV/0!</v>
      </c>
      <c r="W140" s="2">
        <f t="shared" si="168"/>
        <v>481.6239191910141</v>
      </c>
      <c r="X140" s="2" t="e">
        <f t="shared" si="169"/>
        <v>#DIV/0!</v>
      </c>
      <c r="Y140" s="2">
        <f t="shared" si="170"/>
        <v>250.36487402902026</v>
      </c>
      <c r="Z140" s="2">
        <f t="shared" si="171"/>
        <v>51.983480066679256</v>
      </c>
      <c r="AA140" s="2">
        <f t="shared" si="172"/>
        <v>1194.6492567827227</v>
      </c>
      <c r="AB140" s="2">
        <f t="shared" si="173"/>
        <v>248.0460810147013</v>
      </c>
      <c r="AC140" s="68">
        <f t="shared" si="174"/>
        <v>477.1632847522567</v>
      </c>
      <c r="AD140" s="68">
        <f t="shared" si="175"/>
        <v>23.267519257722473</v>
      </c>
      <c r="AE140" s="68">
        <f t="shared" si="176"/>
        <v>42.33366265351488</v>
      </c>
      <c r="AF140" s="2">
        <f t="shared" si="176"/>
        <v>115.93933623520694</v>
      </c>
      <c r="AG140" s="2">
        <f t="shared" si="176"/>
        <v>0</v>
      </c>
    </row>
    <row r="141" spans="2:33" ht="15" customHeight="1">
      <c r="B141" s="26" t="s">
        <v>25</v>
      </c>
      <c r="C141" s="9">
        <v>0</v>
      </c>
      <c r="D141" s="9">
        <v>0</v>
      </c>
      <c r="E141" s="2">
        <v>0</v>
      </c>
      <c r="F141" s="2">
        <v>0</v>
      </c>
      <c r="G141" s="2">
        <v>0</v>
      </c>
      <c r="H141" s="2">
        <v>6359616.21</v>
      </c>
      <c r="I141" s="44">
        <v>3876143.21</v>
      </c>
      <c r="J141" s="44">
        <v>3947916.87</v>
      </c>
      <c r="K141" s="44">
        <v>3381898.21</v>
      </c>
      <c r="L141" s="44">
        <v>6120027.3</v>
      </c>
      <c r="M141" s="44">
        <v>8058706.42</v>
      </c>
      <c r="N141" s="44">
        <v>9318043.22</v>
      </c>
      <c r="O141" s="89"/>
      <c r="P141" s="2" t="e">
        <f t="shared" si="161"/>
        <v>#DIV/0!</v>
      </c>
      <c r="Q141" s="2" t="e">
        <f t="shared" si="162"/>
        <v>#DIV/0!</v>
      </c>
      <c r="R141" s="2" t="e">
        <f t="shared" si="163"/>
        <v>#DIV/0!</v>
      </c>
      <c r="S141" s="2" t="e">
        <f t="shared" si="164"/>
        <v>#DIV/0!</v>
      </c>
      <c r="T141" s="2" t="e">
        <f t="shared" si="165"/>
        <v>#DIV/0!</v>
      </c>
      <c r="U141" s="2" t="e">
        <f t="shared" si="166"/>
        <v>#DIV/0!</v>
      </c>
      <c r="V141" s="2" t="e">
        <f t="shared" si="167"/>
        <v>#DIV/0!</v>
      </c>
      <c r="W141" s="2">
        <f t="shared" si="168"/>
        <v>60.94932590279689</v>
      </c>
      <c r="X141" s="2" t="e">
        <f t="shared" si="169"/>
        <v>#DIV/0!</v>
      </c>
      <c r="Y141" s="2">
        <f t="shared" si="170"/>
        <v>62.07791067316624</v>
      </c>
      <c r="Z141" s="2">
        <f t="shared" si="171"/>
        <v>101.85167719847999</v>
      </c>
      <c r="AA141" s="2">
        <f t="shared" si="172"/>
        <v>53.17770913097286</v>
      </c>
      <c r="AB141" s="2">
        <f t="shared" si="173"/>
        <v>87.24905213189996</v>
      </c>
      <c r="AC141" s="68">
        <f t="shared" si="174"/>
        <v>85.66285262232485</v>
      </c>
      <c r="AD141" s="68">
        <f t="shared" si="175"/>
        <v>180.96426681038398</v>
      </c>
      <c r="AE141" s="68">
        <f t="shared" si="176"/>
        <v>131.6776220916531</v>
      </c>
      <c r="AF141" s="2">
        <f t="shared" si="176"/>
        <v>115.62703409662119</v>
      </c>
      <c r="AG141" s="2">
        <f t="shared" si="176"/>
        <v>0</v>
      </c>
    </row>
    <row r="142" spans="2:33" ht="15" customHeight="1" thickBot="1">
      <c r="B142" s="30" t="s">
        <v>27</v>
      </c>
      <c r="C142" s="35">
        <v>0</v>
      </c>
      <c r="D142" s="35">
        <v>0</v>
      </c>
      <c r="E142" s="25">
        <v>0</v>
      </c>
      <c r="F142" s="25">
        <v>0</v>
      </c>
      <c r="G142" s="25">
        <v>0</v>
      </c>
      <c r="H142" s="25">
        <v>306615.75</v>
      </c>
      <c r="I142" s="45">
        <v>269468.55</v>
      </c>
      <c r="J142" s="45">
        <v>378446.46</v>
      </c>
      <c r="K142" s="45">
        <v>684874.06</v>
      </c>
      <c r="L142" s="45">
        <v>695647.75</v>
      </c>
      <c r="M142" s="45">
        <v>236690.1</v>
      </c>
      <c r="N142" s="45">
        <v>167350.81</v>
      </c>
      <c r="O142" s="90"/>
      <c r="P142" s="25" t="e">
        <f t="shared" si="161"/>
        <v>#DIV/0!</v>
      </c>
      <c r="Q142" s="25" t="e">
        <f t="shared" si="162"/>
        <v>#DIV/0!</v>
      </c>
      <c r="R142" s="25" t="e">
        <f t="shared" si="163"/>
        <v>#DIV/0!</v>
      </c>
      <c r="S142" s="25" t="e">
        <f t="shared" si="164"/>
        <v>#DIV/0!</v>
      </c>
      <c r="T142" s="25" t="e">
        <f t="shared" si="165"/>
        <v>#DIV/0!</v>
      </c>
      <c r="U142" s="25" t="e">
        <f t="shared" si="166"/>
        <v>#DIV/0!</v>
      </c>
      <c r="V142" s="25" t="e">
        <f t="shared" si="167"/>
        <v>#DIV/0!</v>
      </c>
      <c r="W142" s="25">
        <f t="shared" si="168"/>
        <v>87.88477108563406</v>
      </c>
      <c r="X142" s="25" t="e">
        <f t="shared" si="169"/>
        <v>#DIV/0!</v>
      </c>
      <c r="Y142" s="25">
        <f t="shared" si="170"/>
        <v>123.42694724586067</v>
      </c>
      <c r="Z142" s="25">
        <f t="shared" si="171"/>
        <v>140.44179181577962</v>
      </c>
      <c r="AA142" s="25">
        <f t="shared" si="172"/>
        <v>223.36558379665755</v>
      </c>
      <c r="AB142" s="25">
        <f t="shared" si="173"/>
        <v>254.15732559513904</v>
      </c>
      <c r="AC142" s="69">
        <f t="shared" si="174"/>
        <v>180.96986823446574</v>
      </c>
      <c r="AD142" s="69">
        <f t="shared" si="175"/>
        <v>101.57309067889064</v>
      </c>
      <c r="AE142" s="69">
        <f t="shared" si="176"/>
        <v>34.0244182490348</v>
      </c>
      <c r="AF142" s="25">
        <f t="shared" si="176"/>
        <v>70.70460910701377</v>
      </c>
      <c r="AG142" s="25">
        <f t="shared" si="176"/>
        <v>0</v>
      </c>
    </row>
    <row r="143" spans="1:33" ht="15" customHeight="1" thickBot="1">
      <c r="A143" s="75" t="s">
        <v>74</v>
      </c>
      <c r="B143" s="32" t="s">
        <v>10</v>
      </c>
      <c r="C143" s="11">
        <f aca="true" t="shared" si="177" ref="C143:H143">SUM(C131:C142)</f>
        <v>0</v>
      </c>
      <c r="D143" s="11">
        <f t="shared" si="177"/>
        <v>0</v>
      </c>
      <c r="E143" s="11">
        <f t="shared" si="177"/>
        <v>0</v>
      </c>
      <c r="F143" s="11">
        <f t="shared" si="177"/>
        <v>0</v>
      </c>
      <c r="G143" s="11">
        <f t="shared" si="177"/>
        <v>0</v>
      </c>
      <c r="H143" s="11">
        <f t="shared" si="177"/>
        <v>22467427.25</v>
      </c>
      <c r="I143" s="48">
        <f aca="true" t="shared" si="178" ref="I143:O143">SUM(I131:I142)</f>
        <v>18157321.12</v>
      </c>
      <c r="J143" s="48">
        <f t="shared" si="178"/>
        <v>20320473.66</v>
      </c>
      <c r="K143" s="48">
        <f t="shared" si="178"/>
        <v>16799093.909999996</v>
      </c>
      <c r="L143" s="48">
        <f t="shared" si="178"/>
        <v>18652437.55</v>
      </c>
      <c r="M143" s="48">
        <f t="shared" si="178"/>
        <v>30799092.869999997</v>
      </c>
      <c r="N143" s="48">
        <f t="shared" si="178"/>
        <v>37445638.95</v>
      </c>
      <c r="O143" s="92">
        <f t="shared" si="178"/>
        <v>12055454.089999998</v>
      </c>
      <c r="P143" s="11" t="e">
        <f t="shared" si="161"/>
        <v>#DIV/0!</v>
      </c>
      <c r="Q143" s="11" t="e">
        <f t="shared" si="162"/>
        <v>#DIV/0!</v>
      </c>
      <c r="R143" s="11" t="e">
        <f t="shared" si="163"/>
        <v>#DIV/0!</v>
      </c>
      <c r="S143" s="11" t="e">
        <f t="shared" si="164"/>
        <v>#DIV/0!</v>
      </c>
      <c r="T143" s="11" t="e">
        <f t="shared" si="165"/>
        <v>#DIV/0!</v>
      </c>
      <c r="U143" s="11" t="e">
        <f t="shared" si="166"/>
        <v>#DIV/0!</v>
      </c>
      <c r="V143" s="11" t="e">
        <f t="shared" si="167"/>
        <v>#DIV/0!</v>
      </c>
      <c r="W143" s="11">
        <f t="shared" si="168"/>
        <v>80.81620079575423</v>
      </c>
      <c r="X143" s="11" t="e">
        <f t="shared" si="169"/>
        <v>#DIV/0!</v>
      </c>
      <c r="Y143" s="11">
        <f t="shared" si="170"/>
        <v>90.44415025311811</v>
      </c>
      <c r="Z143" s="65">
        <f t="shared" si="171"/>
        <v>111.91339033827694</v>
      </c>
      <c r="AA143" s="11">
        <f t="shared" si="172"/>
        <v>74.77088374682506</v>
      </c>
      <c r="AB143" s="11">
        <f t="shared" si="173"/>
        <v>92.51967181158712</v>
      </c>
      <c r="AC143" s="71">
        <f t="shared" si="174"/>
        <v>82.67077919088229</v>
      </c>
      <c r="AD143" s="71">
        <f t="shared" si="175"/>
        <v>111.03240240175552</v>
      </c>
      <c r="AE143" s="83">
        <f t="shared" si="176"/>
        <v>165.12100784382466</v>
      </c>
      <c r="AF143" s="104">
        <f t="shared" si="176"/>
        <v>121.58033065471908</v>
      </c>
      <c r="AG143" s="105">
        <f t="shared" si="176"/>
        <v>32.1945476911137</v>
      </c>
    </row>
    <row r="144" spans="1:33" ht="15" customHeight="1" thickBot="1">
      <c r="A144" s="40"/>
      <c r="B144" s="41"/>
      <c r="C144" s="17"/>
      <c r="D144" s="17"/>
      <c r="E144" s="17"/>
      <c r="F144" s="17"/>
      <c r="G144" s="17"/>
      <c r="H144" s="17"/>
      <c r="I144" s="52"/>
      <c r="J144" s="52"/>
      <c r="K144" s="52"/>
      <c r="L144" s="52"/>
      <c r="M144" s="52"/>
      <c r="N144" s="52"/>
      <c r="O144" s="97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70"/>
      <c r="AD144" s="70"/>
      <c r="AF144" s="106"/>
      <c r="AG144" s="24"/>
    </row>
    <row r="145" spans="1:33" ht="21" customHeight="1" thickBot="1">
      <c r="A145" s="42" t="s">
        <v>11</v>
      </c>
      <c r="B145" s="43"/>
      <c r="C145" s="10">
        <f aca="true" t="shared" si="179" ref="C145:I145">C17+C31+C45+C59+C73+C87+C101+C115+C129+C143</f>
        <v>315544694.69</v>
      </c>
      <c r="D145" s="10">
        <f t="shared" si="179"/>
        <v>357684142.65000004</v>
      </c>
      <c r="E145" s="10">
        <f t="shared" si="179"/>
        <v>370014106.56</v>
      </c>
      <c r="F145" s="10">
        <f t="shared" si="179"/>
        <v>379457810.84999996</v>
      </c>
      <c r="G145" s="10">
        <f t="shared" si="179"/>
        <v>432230817.91999996</v>
      </c>
      <c r="H145" s="10">
        <f t="shared" si="179"/>
        <v>468050810.51</v>
      </c>
      <c r="I145" s="53">
        <f t="shared" si="179"/>
        <v>509752994.78</v>
      </c>
      <c r="J145" s="53">
        <f aca="true" t="shared" si="180" ref="J145:O145">J17+J31+J45+J59+J73+J87+J101+J115+J129+J143</f>
        <v>550231894.67</v>
      </c>
      <c r="K145" s="53">
        <f t="shared" si="180"/>
        <v>513108866.45000005</v>
      </c>
      <c r="L145" s="53">
        <f t="shared" si="180"/>
        <v>564051800.5099999</v>
      </c>
      <c r="M145" s="53">
        <f t="shared" si="180"/>
        <v>652761751.2500001</v>
      </c>
      <c r="N145" s="53">
        <f t="shared" si="180"/>
        <v>758335751.69</v>
      </c>
      <c r="O145" s="98">
        <f t="shared" si="180"/>
        <v>253353179.66</v>
      </c>
      <c r="P145" s="11">
        <f>SUM(H145/C145*100)</f>
        <v>148.33106637074863</v>
      </c>
      <c r="Q145" s="11">
        <f>SUM(H145/D145*100)</f>
        <v>130.85590181390725</v>
      </c>
      <c r="R145" s="11">
        <f>SUM(H145/E145*100)</f>
        <v>126.49539631378966</v>
      </c>
      <c r="S145" s="11">
        <f>SUM(H145/F145*100)</f>
        <v>123.34725946516909</v>
      </c>
      <c r="T145" s="11">
        <f>SUM(H145/G145*100)</f>
        <v>108.28723707448131</v>
      </c>
      <c r="U145" s="11">
        <f>SUM(I145/F145*100)</f>
        <v>134.33719907837286</v>
      </c>
      <c r="V145" s="11">
        <f>SUM(I145/G145*100)</f>
        <v>117.93536546816712</v>
      </c>
      <c r="W145" s="11">
        <f>SUM(I145/H145*100)</f>
        <v>108.90975580718687</v>
      </c>
      <c r="X145" s="11">
        <f>SUM(J145/G145*100)</f>
        <v>127.30047739720409</v>
      </c>
      <c r="Y145" s="11">
        <f>SUM(J145/H145*100)</f>
        <v>117.55815443850068</v>
      </c>
      <c r="Z145" s="65">
        <f>SUM(J145/I145*100)</f>
        <v>107.94088515506807</v>
      </c>
      <c r="AA145" s="11">
        <f>SUM(K145/H145*100)</f>
        <v>109.62674456025483</v>
      </c>
      <c r="AB145" s="66">
        <f>SUM(K145/I145*100)</f>
        <v>100.65833289933852</v>
      </c>
      <c r="AC145" s="71">
        <f>SUM(K145/J145*100)</f>
        <v>93.25320313496833</v>
      </c>
      <c r="AD145" s="71">
        <f>SUM(L145/K145*100)</f>
        <v>109.92828956795351</v>
      </c>
      <c r="AE145" s="83">
        <f>SUM(M145/L145*100)</f>
        <v>115.72727020103318</v>
      </c>
      <c r="AF145" s="104">
        <f>SUM(N145/M145*100)</f>
        <v>116.17343544376367</v>
      </c>
      <c r="AG145" s="105">
        <f t="shared" si="176"/>
        <v>33.409103961587746</v>
      </c>
    </row>
    <row r="146" spans="1:4" ht="12.75" customHeight="1">
      <c r="A146" s="6"/>
      <c r="C146" s="6"/>
      <c r="D146" s="6"/>
    </row>
    <row r="147" spans="1:4" ht="11.25" customHeight="1" hidden="1">
      <c r="A147" s="6"/>
      <c r="B147" s="6"/>
      <c r="C147" s="6"/>
      <c r="D147" s="6"/>
    </row>
    <row r="148" spans="1:4" ht="15.75" customHeight="1" hidden="1">
      <c r="A148" s="6"/>
      <c r="B148" s="6"/>
      <c r="C148" s="6"/>
      <c r="D148" s="6"/>
    </row>
    <row r="149" spans="1:8" ht="51.75" customHeight="1">
      <c r="A149" s="114" t="s">
        <v>38</v>
      </c>
      <c r="B149" s="114"/>
      <c r="C149" s="114"/>
      <c r="D149" s="114"/>
      <c r="E149" s="114"/>
      <c r="F149" s="114"/>
      <c r="G149" s="79"/>
      <c r="H149" s="77"/>
    </row>
    <row r="150" spans="1:8" ht="45" customHeight="1">
      <c r="A150" s="114" t="s">
        <v>37</v>
      </c>
      <c r="B150" s="114"/>
      <c r="C150" s="114"/>
      <c r="D150" s="114"/>
      <c r="E150" s="114"/>
      <c r="F150" s="114"/>
      <c r="G150" s="77"/>
      <c r="H150" s="77"/>
    </row>
    <row r="151" spans="1:8" ht="50.25" customHeight="1">
      <c r="A151" s="114" t="s">
        <v>36</v>
      </c>
      <c r="B151" s="114"/>
      <c r="C151" s="114"/>
      <c r="D151" s="114"/>
      <c r="E151" s="114"/>
      <c r="F151" s="114"/>
      <c r="G151" s="77"/>
      <c r="H151" s="77"/>
    </row>
    <row r="152" spans="1:8" ht="45" customHeight="1">
      <c r="A152" s="114" t="s">
        <v>39</v>
      </c>
      <c r="B152" s="114"/>
      <c r="C152" s="114"/>
      <c r="D152" s="114"/>
      <c r="E152" s="114"/>
      <c r="F152" s="114"/>
      <c r="G152" s="77"/>
      <c r="H152" s="77"/>
    </row>
    <row r="153" spans="1:6" ht="45.75" customHeight="1">
      <c r="A153" s="112" t="s">
        <v>49</v>
      </c>
      <c r="B153" s="112"/>
      <c r="C153" s="112"/>
      <c r="D153" s="112"/>
      <c r="E153" s="112"/>
      <c r="F153" s="112"/>
    </row>
    <row r="154" spans="1:6" ht="45" customHeight="1">
      <c r="A154" s="112" t="s">
        <v>55</v>
      </c>
      <c r="B154" s="112"/>
      <c r="C154" s="112"/>
      <c r="D154" s="112"/>
      <c r="E154" s="112"/>
      <c r="F154" s="112"/>
    </row>
    <row r="155" spans="1:6" ht="44.25" customHeight="1">
      <c r="A155" s="112" t="s">
        <v>67</v>
      </c>
      <c r="B155" s="112"/>
      <c r="C155" s="112"/>
      <c r="D155" s="112"/>
      <c r="E155" s="112"/>
      <c r="F155" s="112"/>
    </row>
    <row r="156" spans="1:33" s="55" customFormat="1" ht="57.75" customHeight="1">
      <c r="A156" s="112" t="s">
        <v>60</v>
      </c>
      <c r="B156" s="112"/>
      <c r="C156" s="112"/>
      <c r="D156" s="112"/>
      <c r="E156" s="112"/>
      <c r="F156" s="112"/>
      <c r="G156" s="54"/>
      <c r="H156" s="54"/>
      <c r="O156" s="99"/>
      <c r="AE156" s="74"/>
      <c r="AF156" s="74"/>
      <c r="AG156" s="74"/>
    </row>
    <row r="157" spans="1:33" s="55" customFormat="1" ht="82.5" customHeight="1">
      <c r="A157" s="112" t="s">
        <v>65</v>
      </c>
      <c r="B157" s="112"/>
      <c r="C157" s="112"/>
      <c r="D157" s="112"/>
      <c r="E157" s="112"/>
      <c r="F157" s="112"/>
      <c r="G157" s="54"/>
      <c r="H157" s="54"/>
      <c r="O157" s="99"/>
      <c r="AE157" s="74"/>
      <c r="AF157" s="74"/>
      <c r="AG157" s="74"/>
    </row>
    <row r="158" spans="1:33" s="55" customFormat="1" ht="66.75" customHeight="1">
      <c r="A158" s="112" t="s">
        <v>68</v>
      </c>
      <c r="B158" s="112"/>
      <c r="C158" s="112"/>
      <c r="D158" s="112"/>
      <c r="E158" s="112"/>
      <c r="F158" s="112"/>
      <c r="G158" s="54"/>
      <c r="H158" s="54"/>
      <c r="O158" s="99"/>
      <c r="AE158" s="74"/>
      <c r="AF158" s="74"/>
      <c r="AG158" s="74"/>
    </row>
    <row r="159" spans="1:6" ht="71.25" customHeight="1">
      <c r="A159" s="112" t="s">
        <v>70</v>
      </c>
      <c r="B159" s="112"/>
      <c r="C159" s="112"/>
      <c r="D159" s="112"/>
      <c r="E159" s="112"/>
      <c r="F159" s="112"/>
    </row>
    <row r="160" spans="1:6" ht="71.25" customHeight="1">
      <c r="A160" s="113" t="s">
        <v>92</v>
      </c>
      <c r="B160" s="113"/>
      <c r="C160" s="113"/>
      <c r="D160" s="113"/>
      <c r="E160" s="113"/>
      <c r="F160" s="113"/>
    </row>
    <row r="161" spans="1:26" ht="15.75" customHeight="1">
      <c r="A161" s="111" t="s">
        <v>59</v>
      </c>
      <c r="B161" s="111"/>
      <c r="C161" s="111"/>
      <c r="D161" s="111"/>
      <c r="E161" s="111"/>
      <c r="F161" s="111"/>
      <c r="G161" s="80"/>
      <c r="H161" s="80"/>
      <c r="I161" s="80"/>
      <c r="J161" s="80"/>
      <c r="K161" s="80"/>
      <c r="L161" s="80"/>
      <c r="M161" s="80"/>
      <c r="N161" s="80"/>
      <c r="O161" s="10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pans="1:26" ht="15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10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spans="1:26" ht="15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10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pans="1:26" ht="15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101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6" spans="1:5" ht="15.75">
      <c r="A166" t="s">
        <v>93</v>
      </c>
      <c r="D166" s="63"/>
      <c r="E166" s="63"/>
    </row>
    <row r="167" ht="15.75">
      <c r="D167" s="63"/>
    </row>
    <row r="168" ht="15.75">
      <c r="D168" s="23"/>
    </row>
  </sheetData>
  <sheetProtection/>
  <mergeCells count="13">
    <mergeCell ref="A149:F149"/>
    <mergeCell ref="A150:F150"/>
    <mergeCell ref="A151:F151"/>
    <mergeCell ref="A152:F152"/>
    <mergeCell ref="A153:F153"/>
    <mergeCell ref="A154:F154"/>
    <mergeCell ref="A161:F161"/>
    <mergeCell ref="A155:F155"/>
    <mergeCell ref="A156:F156"/>
    <mergeCell ref="A157:F157"/>
    <mergeCell ref="A158:F158"/>
    <mergeCell ref="A159:F159"/>
    <mergeCell ref="A160:F160"/>
  </mergeCells>
  <printOptions/>
  <pageMargins left="0.15748031496062992" right="0.15748031496062992" top="0.2362204724409449" bottom="0.4330708661417323" header="0.15748031496062992" footer="0.2362204724409449"/>
  <pageSetup fitToHeight="0" fitToWidth="1" horizontalDpi="600" verticalDpi="600" orientation="landscape" paperSize="8" scale="6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Věra Kroužecká</cp:lastModifiedBy>
  <cp:lastPrinted>2023-06-16T07:40:32Z</cp:lastPrinted>
  <dcterms:created xsi:type="dcterms:W3CDTF">2010-03-18T06:00:44Z</dcterms:created>
  <dcterms:modified xsi:type="dcterms:W3CDTF">2024-06-04T07:09:41Z</dcterms:modified>
  <cp:category/>
  <cp:version/>
  <cp:contentType/>
  <cp:contentStatus/>
</cp:coreProperties>
</file>